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505e496ca50470b0/Desktop/"/>
    </mc:Choice>
  </mc:AlternateContent>
  <xr:revisionPtr revIDLastSave="0" documentId="8_{1288CC04-90D9-48FD-8726-8F5A0C8AC0FF}" xr6:coauthVersionLast="47" xr6:coauthVersionMax="47" xr10:uidLastSave="{00000000-0000-0000-0000-000000000000}"/>
  <bookViews>
    <workbookView xWindow="-120" yWindow="-120" windowWidth="20640" windowHeight="11160" xr2:uid="{00000000-000D-0000-FFFF-FFFF00000000}"/>
  </bookViews>
  <sheets>
    <sheet name="Semakan" sheetId="1" r:id="rId1"/>
    <sheet name="Tble-3.99% + Caj Ang 2.% " sheetId="4" r:id="rId2"/>
    <sheet name="Table-3.99%" sheetId="5" r:id="rId3"/>
    <sheet name="Takaful" sheetId="6" r:id="rId4"/>
  </sheets>
  <externalReferences>
    <externalReference r:id="rId5"/>
  </externalReferences>
  <definedNames>
    <definedName name="_xlnm.Print_Area" localSheetId="0">Semakan!$A$5:$O$55</definedName>
    <definedName name="products">Semakan!$R$38:$R$41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0" i="1" l="1"/>
  <c r="G30" i="1"/>
  <c r="G4" i="6" l="1"/>
  <c r="B5" i="6"/>
  <c r="B4" i="6"/>
  <c r="B3" i="6"/>
  <c r="A10" i="6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D5" i="6"/>
  <c r="C5" i="6"/>
  <c r="D4" i="6"/>
  <c r="C4" i="6"/>
  <c r="P12" i="1"/>
  <c r="P11" i="1"/>
  <c r="P10" i="1"/>
  <c r="P20" i="1"/>
  <c r="P19" i="1" s="1"/>
  <c r="P18" i="1"/>
  <c r="P13" i="1" l="1"/>
  <c r="P24" i="1" s="1"/>
  <c r="P15" i="1"/>
  <c r="P16" i="1" s="1"/>
  <c r="P21" i="1" s="1"/>
  <c r="E6" i="4"/>
  <c r="E6" i="5"/>
  <c r="I113" i="5" s="1"/>
  <c r="I42" i="1"/>
  <c r="H114" i="4" l="1"/>
  <c r="E14" i="4"/>
  <c r="G14" i="4"/>
  <c r="G10" i="4"/>
  <c r="E116" i="5"/>
  <c r="F113" i="5"/>
  <c r="H115" i="5"/>
  <c r="I112" i="5"/>
  <c r="E12" i="4"/>
  <c r="F20" i="4"/>
  <c r="G8" i="4"/>
  <c r="F18" i="4"/>
  <c r="H15" i="4"/>
  <c r="J22" i="4"/>
  <c r="E20" i="4"/>
  <c r="E9" i="4"/>
  <c r="G24" i="4"/>
  <c r="H7" i="4"/>
  <c r="E18" i="4"/>
  <c r="F14" i="4"/>
  <c r="G7" i="4"/>
  <c r="G22" i="4"/>
  <c r="J111" i="4"/>
  <c r="F25" i="4"/>
  <c r="F13" i="4"/>
  <c r="I15" i="4"/>
  <c r="E112" i="4"/>
  <c r="I9" i="4"/>
  <c r="G13" i="4"/>
  <c r="G110" i="4"/>
  <c r="H110" i="4"/>
  <c r="I22" i="4"/>
  <c r="J21" i="4"/>
  <c r="J110" i="4"/>
  <c r="F116" i="4"/>
  <c r="G12" i="4"/>
  <c r="G109" i="4"/>
  <c r="H109" i="4"/>
  <c r="I21" i="4"/>
  <c r="J20" i="4"/>
  <c r="J109" i="4"/>
  <c r="F115" i="4"/>
  <c r="E19" i="4"/>
  <c r="E108" i="4"/>
  <c r="G19" i="4"/>
  <c r="G11" i="4"/>
  <c r="H10" i="4"/>
  <c r="J11" i="4"/>
  <c r="J108" i="4"/>
  <c r="H25" i="4"/>
  <c r="H9" i="4"/>
  <c r="I7" i="4"/>
  <c r="I108" i="4"/>
  <c r="J26" i="4"/>
  <c r="J18" i="4"/>
  <c r="I112" i="4"/>
  <c r="F9" i="4"/>
  <c r="H24" i="4"/>
  <c r="H16" i="4"/>
  <c r="I18" i="4"/>
  <c r="F112" i="4"/>
  <c r="H116" i="4"/>
  <c r="E114" i="4"/>
  <c r="J113" i="4"/>
  <c r="H115" i="4"/>
  <c r="E107" i="4"/>
  <c r="F23" i="4"/>
  <c r="G23" i="4"/>
  <c r="G107" i="4"/>
  <c r="I24" i="4"/>
  <c r="I16" i="4"/>
  <c r="J15" i="4"/>
  <c r="E113" i="4"/>
  <c r="G115" i="4"/>
  <c r="J112" i="4"/>
  <c r="E115" i="5"/>
  <c r="F112" i="5"/>
  <c r="H114" i="5"/>
  <c r="J116" i="5"/>
  <c r="E114" i="5"/>
  <c r="G116" i="5"/>
  <c r="H113" i="5"/>
  <c r="J115" i="5"/>
  <c r="D116" i="5"/>
  <c r="E113" i="5"/>
  <c r="G115" i="5"/>
  <c r="H112" i="5"/>
  <c r="J114" i="5"/>
  <c r="D115" i="5"/>
  <c r="E112" i="5"/>
  <c r="G114" i="5"/>
  <c r="I116" i="5"/>
  <c r="J113" i="5"/>
  <c r="D114" i="5"/>
  <c r="F116" i="5"/>
  <c r="G113" i="5"/>
  <c r="I115" i="5"/>
  <c r="J112" i="5"/>
  <c r="D113" i="5"/>
  <c r="F115" i="5"/>
  <c r="G112" i="5"/>
  <c r="I114" i="5"/>
  <c r="D112" i="5"/>
  <c r="F114" i="5"/>
  <c r="H116" i="5"/>
  <c r="P14" i="1"/>
  <c r="O21" i="1" s="1"/>
  <c r="A26" i="5"/>
  <c r="E24" i="5"/>
  <c r="B6" i="5"/>
  <c r="A26" i="4"/>
  <c r="E26" i="4" s="1"/>
  <c r="B6" i="4"/>
  <c r="K3" i="4"/>
  <c r="I46" i="1"/>
  <c r="I36" i="1"/>
  <c r="I38" i="1" s="1"/>
  <c r="I39" i="1" s="1"/>
  <c r="I40" i="1" s="1"/>
  <c r="K40" i="1" s="1"/>
  <c r="I16" i="1"/>
  <c r="I17" i="1" s="1"/>
  <c r="I54" i="1"/>
  <c r="E111" i="4" l="1"/>
  <c r="F21" i="4"/>
  <c r="E25" i="4"/>
  <c r="E110" i="4"/>
  <c r="E109" i="4"/>
  <c r="J107" i="4"/>
  <c r="G15" i="4"/>
  <c r="G116" i="4"/>
  <c r="J114" i="4"/>
  <c r="I10" i="4"/>
  <c r="F17" i="4"/>
  <c r="H17" i="4"/>
  <c r="J19" i="4"/>
  <c r="H108" i="4"/>
  <c r="E11" i="4"/>
  <c r="J12" i="4"/>
  <c r="G20" i="4"/>
  <c r="J13" i="4"/>
  <c r="G21" i="4"/>
  <c r="G18" i="4"/>
  <c r="F26" i="4"/>
  <c r="E8" i="4"/>
  <c r="I23" i="4"/>
  <c r="F110" i="4"/>
  <c r="F22" i="4"/>
  <c r="E16" i="4"/>
  <c r="J23" i="4"/>
  <c r="H107" i="4"/>
  <c r="E15" i="4"/>
  <c r="J8" i="4"/>
  <c r="E115" i="4"/>
  <c r="I26" i="4"/>
  <c r="G9" i="4"/>
  <c r="J115" i="4"/>
  <c r="I11" i="4"/>
  <c r="H18" i="4"/>
  <c r="F108" i="4"/>
  <c r="H11" i="4"/>
  <c r="H12" i="4"/>
  <c r="I17" i="4"/>
  <c r="G111" i="4"/>
  <c r="E10" i="4"/>
  <c r="H113" i="4"/>
  <c r="E13" i="4"/>
  <c r="E17" i="4"/>
  <c r="H14" i="4"/>
  <c r="E23" i="4"/>
  <c r="J16" i="4"/>
  <c r="J9" i="4"/>
  <c r="G17" i="4"/>
  <c r="F113" i="4"/>
  <c r="I19" i="4"/>
  <c r="I113" i="4"/>
  <c r="I109" i="4"/>
  <c r="H26" i="4"/>
  <c r="F11" i="4"/>
  <c r="H19" i="4"/>
  <c r="H112" i="4"/>
  <c r="H20" i="4"/>
  <c r="G114" i="4"/>
  <c r="F12" i="4"/>
  <c r="H13" i="4"/>
  <c r="G26" i="4"/>
  <c r="E21" i="4"/>
  <c r="E7" i="4"/>
  <c r="I116" i="4"/>
  <c r="H23" i="4"/>
  <c r="F8" i="4"/>
  <c r="H22" i="4"/>
  <c r="F107" i="4"/>
  <c r="J24" i="4"/>
  <c r="J17" i="4"/>
  <c r="J7" i="4"/>
  <c r="G25" i="4"/>
  <c r="E116" i="4"/>
  <c r="J116" i="4"/>
  <c r="I12" i="4"/>
  <c r="F19" i="4"/>
  <c r="I114" i="4"/>
  <c r="I110" i="4"/>
  <c r="I115" i="4"/>
  <c r="I111" i="4"/>
  <c r="F24" i="4"/>
  <c r="H111" i="4"/>
  <c r="F109" i="4"/>
  <c r="I25" i="4"/>
  <c r="E22" i="4"/>
  <c r="H21" i="4"/>
  <c r="E24" i="4"/>
  <c r="F7" i="4"/>
  <c r="I8" i="4"/>
  <c r="F15" i="4"/>
  <c r="J25" i="4"/>
  <c r="H8" i="4"/>
  <c r="J10" i="4"/>
  <c r="F114" i="4"/>
  <c r="I20" i="4"/>
  <c r="G108" i="4"/>
  <c r="G112" i="4"/>
  <c r="I13" i="4"/>
  <c r="G113" i="4"/>
  <c r="I14" i="4"/>
  <c r="G16" i="4"/>
  <c r="J14" i="4"/>
  <c r="F16" i="4"/>
  <c r="F111" i="4"/>
  <c r="F10" i="4"/>
  <c r="I107" i="4"/>
  <c r="C17" i="4"/>
  <c r="D116" i="4"/>
  <c r="C116" i="4"/>
  <c r="C112" i="4"/>
  <c r="D25" i="4"/>
  <c r="B115" i="4"/>
  <c r="D112" i="4"/>
  <c r="D18" i="4"/>
  <c r="D26" i="4"/>
  <c r="D8" i="4"/>
  <c r="D7" i="4"/>
  <c r="D15" i="4"/>
  <c r="C115" i="4"/>
  <c r="D108" i="4"/>
  <c r="D19" i="4"/>
  <c r="D9" i="4"/>
  <c r="D21" i="4"/>
  <c r="B113" i="4"/>
  <c r="D111" i="4"/>
  <c r="D22" i="4"/>
  <c r="B114" i="4"/>
  <c r="D109" i="4"/>
  <c r="D20" i="4"/>
  <c r="D10" i="4"/>
  <c r="D113" i="4"/>
  <c r="C114" i="4"/>
  <c r="D110" i="4"/>
  <c r="D11" i="4"/>
  <c r="D12" i="4"/>
  <c r="D17" i="4"/>
  <c r="D114" i="4"/>
  <c r="C113" i="4"/>
  <c r="D107" i="4"/>
  <c r="D23" i="4"/>
  <c r="D13" i="4"/>
  <c r="D115" i="4"/>
  <c r="B116" i="4"/>
  <c r="B112" i="4"/>
  <c r="D16" i="4"/>
  <c r="D24" i="4"/>
  <c r="D14" i="4"/>
  <c r="B24" i="5"/>
  <c r="C115" i="5"/>
  <c r="C116" i="5"/>
  <c r="B112" i="5"/>
  <c r="B113" i="5"/>
  <c r="B114" i="5"/>
  <c r="B116" i="5"/>
  <c r="C112" i="5"/>
  <c r="B115" i="5"/>
  <c r="C113" i="5"/>
  <c r="C114" i="5"/>
  <c r="P22" i="1"/>
  <c r="B26" i="5"/>
  <c r="B10" i="5"/>
  <c r="C10" i="5"/>
  <c r="B14" i="5"/>
  <c r="C14" i="5"/>
  <c r="B19" i="5"/>
  <c r="J10" i="5"/>
  <c r="J26" i="5"/>
  <c r="G14" i="5"/>
  <c r="I20" i="5"/>
  <c r="C13" i="4"/>
  <c r="B14" i="4"/>
  <c r="C25" i="4"/>
  <c r="B110" i="4"/>
  <c r="B10" i="4"/>
  <c r="B11" i="5"/>
  <c r="B15" i="5"/>
  <c r="C21" i="5"/>
  <c r="B18" i="4"/>
  <c r="B7" i="5"/>
  <c r="I11" i="5"/>
  <c r="E16" i="5"/>
  <c r="C22" i="5"/>
  <c r="B24" i="4"/>
  <c r="C21" i="4"/>
  <c r="E7" i="5"/>
  <c r="H12" i="5"/>
  <c r="C17" i="5"/>
  <c r="B23" i="5"/>
  <c r="B22" i="4"/>
  <c r="D8" i="5"/>
  <c r="C13" i="5"/>
  <c r="H17" i="5"/>
  <c r="J23" i="5"/>
  <c r="C9" i="4"/>
  <c r="C9" i="5"/>
  <c r="G13" i="5"/>
  <c r="B18" i="5"/>
  <c r="H25" i="5"/>
  <c r="C18" i="5"/>
  <c r="I49" i="1"/>
  <c r="B7" i="4"/>
  <c r="C10" i="4"/>
  <c r="B11" i="4"/>
  <c r="C14" i="4"/>
  <c r="B15" i="4"/>
  <c r="C18" i="4"/>
  <c r="B19" i="4"/>
  <c r="C22" i="4"/>
  <c r="B23" i="4"/>
  <c r="B26" i="4"/>
  <c r="C7" i="4"/>
  <c r="B8" i="4"/>
  <c r="C11" i="4"/>
  <c r="B12" i="4"/>
  <c r="C15" i="4"/>
  <c r="B16" i="4"/>
  <c r="C19" i="4"/>
  <c r="B20" i="4"/>
  <c r="C23" i="4"/>
  <c r="C26" i="4"/>
  <c r="A27" i="4"/>
  <c r="C111" i="4"/>
  <c r="B108" i="4"/>
  <c r="C107" i="4"/>
  <c r="B111" i="4"/>
  <c r="C110" i="4"/>
  <c r="B107" i="4"/>
  <c r="B109" i="4"/>
  <c r="C108" i="4"/>
  <c r="C8" i="4"/>
  <c r="B9" i="4"/>
  <c r="C12" i="4"/>
  <c r="B13" i="4"/>
  <c r="C16" i="4"/>
  <c r="B17" i="4"/>
  <c r="C20" i="4"/>
  <c r="B21" i="4"/>
  <c r="C24" i="4"/>
  <c r="B25" i="4"/>
  <c r="C109" i="4"/>
  <c r="F7" i="5"/>
  <c r="E8" i="5"/>
  <c r="D9" i="5"/>
  <c r="J11" i="5"/>
  <c r="I12" i="5"/>
  <c r="H13" i="5"/>
  <c r="I16" i="5"/>
  <c r="F19" i="5"/>
  <c r="G22" i="5"/>
  <c r="I26" i="5"/>
  <c r="J111" i="5"/>
  <c r="F111" i="5"/>
  <c r="G110" i="5"/>
  <c r="H109" i="5"/>
  <c r="D109" i="5"/>
  <c r="I108" i="5"/>
  <c r="E108" i="5"/>
  <c r="J107" i="5"/>
  <c r="F107" i="5"/>
  <c r="I111" i="5"/>
  <c r="E111" i="5"/>
  <c r="J110" i="5"/>
  <c r="F110" i="5"/>
  <c r="G109" i="5"/>
  <c r="H108" i="5"/>
  <c r="D108" i="5"/>
  <c r="I107" i="5"/>
  <c r="E107" i="5"/>
  <c r="H111" i="5"/>
  <c r="G111" i="5"/>
  <c r="H110" i="5"/>
  <c r="D110" i="5"/>
  <c r="I109" i="5"/>
  <c r="E109" i="5"/>
  <c r="J108" i="5"/>
  <c r="F108" i="5"/>
  <c r="G107" i="5"/>
  <c r="D111" i="5"/>
  <c r="F109" i="5"/>
  <c r="H107" i="5"/>
  <c r="I110" i="5"/>
  <c r="D107" i="5"/>
  <c r="E110" i="5"/>
  <c r="G108" i="5"/>
  <c r="J109" i="5"/>
  <c r="G25" i="5"/>
  <c r="H24" i="5"/>
  <c r="D24" i="5"/>
  <c r="I23" i="5"/>
  <c r="E23" i="5"/>
  <c r="J22" i="5"/>
  <c r="F22" i="5"/>
  <c r="G21" i="5"/>
  <c r="H20" i="5"/>
  <c r="D20" i="5"/>
  <c r="I19" i="5"/>
  <c r="E19" i="5"/>
  <c r="J18" i="5"/>
  <c r="F18" i="5"/>
  <c r="G17" i="5"/>
  <c r="H16" i="5"/>
  <c r="D16" i="5"/>
  <c r="I15" i="5"/>
  <c r="E15" i="5"/>
  <c r="J14" i="5"/>
  <c r="F14" i="5"/>
  <c r="J25" i="5"/>
  <c r="F25" i="5"/>
  <c r="G24" i="5"/>
  <c r="H23" i="5"/>
  <c r="D23" i="5"/>
  <c r="I22" i="5"/>
  <c r="E22" i="5"/>
  <c r="J21" i="5"/>
  <c r="F21" i="5"/>
  <c r="G20" i="5"/>
  <c r="H19" i="5"/>
  <c r="D19" i="5"/>
  <c r="I18" i="5"/>
  <c r="E18" i="5"/>
  <c r="J17" i="5"/>
  <c r="F17" i="5"/>
  <c r="G16" i="5"/>
  <c r="H15" i="5"/>
  <c r="D15" i="5"/>
  <c r="I14" i="5"/>
  <c r="E14" i="5"/>
  <c r="J13" i="5"/>
  <c r="F13" i="5"/>
  <c r="G12" i="5"/>
  <c r="H11" i="5"/>
  <c r="D11" i="5"/>
  <c r="I10" i="5"/>
  <c r="E10" i="5"/>
  <c r="J9" i="5"/>
  <c r="F9" i="5"/>
  <c r="G8" i="5"/>
  <c r="H7" i="5"/>
  <c r="D7" i="5"/>
  <c r="I25" i="5"/>
  <c r="E25" i="5"/>
  <c r="J24" i="5"/>
  <c r="F24" i="5"/>
  <c r="G23" i="5"/>
  <c r="H22" i="5"/>
  <c r="D22" i="5"/>
  <c r="I21" i="5"/>
  <c r="E21" i="5"/>
  <c r="J20" i="5"/>
  <c r="F20" i="5"/>
  <c r="G19" i="5"/>
  <c r="H18" i="5"/>
  <c r="D18" i="5"/>
  <c r="I17" i="5"/>
  <c r="E17" i="5"/>
  <c r="J16" i="5"/>
  <c r="F16" i="5"/>
  <c r="G15" i="5"/>
  <c r="H14" i="5"/>
  <c r="D14" i="5"/>
  <c r="I13" i="5"/>
  <c r="E13" i="5"/>
  <c r="J12" i="5"/>
  <c r="F12" i="5"/>
  <c r="G11" i="5"/>
  <c r="H10" i="5"/>
  <c r="D10" i="5"/>
  <c r="I9" i="5"/>
  <c r="E9" i="5"/>
  <c r="J8" i="5"/>
  <c r="F8" i="5"/>
  <c r="G7" i="5"/>
  <c r="I7" i="5"/>
  <c r="H8" i="5"/>
  <c r="G9" i="5"/>
  <c r="F10" i="5"/>
  <c r="E11" i="5"/>
  <c r="D12" i="5"/>
  <c r="F15" i="5"/>
  <c r="J19" i="5"/>
  <c r="D21" i="5"/>
  <c r="I24" i="5"/>
  <c r="J7" i="5"/>
  <c r="I8" i="5"/>
  <c r="H9" i="5"/>
  <c r="G10" i="5"/>
  <c r="F11" i="5"/>
  <c r="E12" i="5"/>
  <c r="D13" i="5"/>
  <c r="J15" i="5"/>
  <c r="D17" i="5"/>
  <c r="G18" i="5"/>
  <c r="E20" i="5"/>
  <c r="H21" i="5"/>
  <c r="F23" i="5"/>
  <c r="D25" i="5"/>
  <c r="F26" i="5"/>
  <c r="C7" i="5"/>
  <c r="B8" i="5"/>
  <c r="C11" i="5"/>
  <c r="B12" i="5"/>
  <c r="C15" i="5"/>
  <c r="B16" i="5"/>
  <c r="C19" i="5"/>
  <c r="B20" i="5"/>
  <c r="C23" i="5"/>
  <c r="C26" i="5"/>
  <c r="G26" i="5"/>
  <c r="A27" i="5"/>
  <c r="B111" i="5"/>
  <c r="C110" i="5"/>
  <c r="B107" i="5"/>
  <c r="B110" i="5"/>
  <c r="C109" i="5"/>
  <c r="C111" i="5"/>
  <c r="B108" i="5"/>
  <c r="C107" i="5"/>
  <c r="B109" i="5"/>
  <c r="C8" i="5"/>
  <c r="B9" i="5"/>
  <c r="C12" i="5"/>
  <c r="B13" i="5"/>
  <c r="C16" i="5"/>
  <c r="B17" i="5"/>
  <c r="C20" i="5"/>
  <c r="B21" i="5"/>
  <c r="C24" i="5"/>
  <c r="B25" i="5"/>
  <c r="D26" i="5"/>
  <c r="H26" i="5"/>
  <c r="C108" i="5"/>
  <c r="B22" i="5"/>
  <c r="C25" i="5"/>
  <c r="E26" i="5"/>
  <c r="F27" i="4" l="1"/>
  <c r="H27" i="4"/>
  <c r="I27" i="4"/>
  <c r="E27" i="4"/>
  <c r="G27" i="4"/>
  <c r="J27" i="4"/>
  <c r="D27" i="4"/>
  <c r="G11" i="1"/>
  <c r="O3" i="6" s="1"/>
  <c r="H11" i="1"/>
  <c r="A28" i="5"/>
  <c r="G27" i="5"/>
  <c r="C27" i="5"/>
  <c r="J27" i="5"/>
  <c r="F27" i="5"/>
  <c r="B27" i="5"/>
  <c r="I27" i="5"/>
  <c r="E27" i="5"/>
  <c r="H27" i="5"/>
  <c r="D27" i="5"/>
  <c r="B27" i="4"/>
  <c r="A28" i="4"/>
  <c r="C27" i="4"/>
  <c r="E28" i="4" l="1"/>
  <c r="H28" i="4"/>
  <c r="J28" i="4"/>
  <c r="F28" i="4"/>
  <c r="G28" i="4"/>
  <c r="I28" i="4"/>
  <c r="D28" i="4"/>
  <c r="O29" i="1"/>
  <c r="I11" i="1" s="1"/>
  <c r="P3" i="6"/>
  <c r="G3" i="6" s="1"/>
  <c r="K3" i="6" s="1"/>
  <c r="K5" i="6" s="1"/>
  <c r="I50" i="1" s="1"/>
  <c r="I52" i="1" s="1"/>
  <c r="I55" i="1" s="1"/>
  <c r="I57" i="1" s="1"/>
  <c r="A29" i="4"/>
  <c r="C28" i="4"/>
  <c r="B28" i="4"/>
  <c r="I28" i="5"/>
  <c r="E28" i="5"/>
  <c r="H28" i="5"/>
  <c r="D28" i="5"/>
  <c r="A29" i="5"/>
  <c r="G28" i="5"/>
  <c r="C28" i="5"/>
  <c r="B28" i="5"/>
  <c r="J28" i="5"/>
  <c r="F28" i="5"/>
  <c r="H29" i="4" l="1"/>
  <c r="F29" i="4"/>
  <c r="E29" i="4"/>
  <c r="J29" i="4"/>
  <c r="I29" i="4"/>
  <c r="G29" i="4"/>
  <c r="D29" i="4"/>
  <c r="A30" i="5"/>
  <c r="G29" i="5"/>
  <c r="C29" i="5"/>
  <c r="J29" i="5"/>
  <c r="F29" i="5"/>
  <c r="B29" i="5"/>
  <c r="I29" i="5"/>
  <c r="E29" i="5"/>
  <c r="H29" i="5"/>
  <c r="D29" i="5"/>
  <c r="B29" i="4"/>
  <c r="A30" i="4"/>
  <c r="C29" i="4"/>
  <c r="H30" i="4" l="1"/>
  <c r="G30" i="4"/>
  <c r="E30" i="4"/>
  <c r="F30" i="4"/>
  <c r="I30" i="4"/>
  <c r="J30" i="4"/>
  <c r="D30" i="4"/>
  <c r="A31" i="4"/>
  <c r="C30" i="4"/>
  <c r="B30" i="4"/>
  <c r="I30" i="5"/>
  <c r="E30" i="5"/>
  <c r="H30" i="5"/>
  <c r="D30" i="5"/>
  <c r="A31" i="5"/>
  <c r="G30" i="5"/>
  <c r="C30" i="5"/>
  <c r="J30" i="5"/>
  <c r="F30" i="5"/>
  <c r="B30" i="5"/>
  <c r="E31" i="4" l="1"/>
  <c r="J31" i="4"/>
  <c r="I31" i="4"/>
  <c r="H31" i="4"/>
  <c r="G31" i="4"/>
  <c r="F31" i="4"/>
  <c r="D31" i="4"/>
  <c r="B31" i="4"/>
  <c r="A32" i="4"/>
  <c r="C31" i="4"/>
  <c r="A32" i="5"/>
  <c r="G31" i="5"/>
  <c r="C31" i="5"/>
  <c r="J31" i="5"/>
  <c r="F31" i="5"/>
  <c r="B31" i="5"/>
  <c r="I31" i="5"/>
  <c r="E31" i="5"/>
  <c r="D31" i="5"/>
  <c r="H31" i="5"/>
  <c r="F32" i="4" l="1"/>
  <c r="G32" i="4"/>
  <c r="J32" i="4"/>
  <c r="E32" i="4"/>
  <c r="H32" i="4"/>
  <c r="I32" i="4"/>
  <c r="D32" i="4"/>
  <c r="I32" i="5"/>
  <c r="E32" i="5"/>
  <c r="H32" i="5"/>
  <c r="D32" i="5"/>
  <c r="A33" i="5"/>
  <c r="G32" i="5"/>
  <c r="C32" i="5"/>
  <c r="J32" i="5"/>
  <c r="F32" i="5"/>
  <c r="B32" i="5"/>
  <c r="A33" i="4"/>
  <c r="C32" i="4"/>
  <c r="B32" i="4"/>
  <c r="F33" i="4" l="1"/>
  <c r="I33" i="4"/>
  <c r="G33" i="4"/>
  <c r="H33" i="4"/>
  <c r="E33" i="4"/>
  <c r="J33" i="4"/>
  <c r="D33" i="4"/>
  <c r="B33" i="4"/>
  <c r="A34" i="4"/>
  <c r="C33" i="4"/>
  <c r="A34" i="5"/>
  <c r="G33" i="5"/>
  <c r="C33" i="5"/>
  <c r="J33" i="5"/>
  <c r="F33" i="5"/>
  <c r="B33" i="5"/>
  <c r="I33" i="5"/>
  <c r="E33" i="5"/>
  <c r="H33" i="5"/>
  <c r="D33" i="5"/>
  <c r="E34" i="4" l="1"/>
  <c r="G34" i="4"/>
  <c r="F34" i="4"/>
  <c r="H34" i="4"/>
  <c r="I34" i="4"/>
  <c r="J34" i="4"/>
  <c r="D34" i="4"/>
  <c r="I34" i="5"/>
  <c r="E34" i="5"/>
  <c r="H34" i="5"/>
  <c r="D34" i="5"/>
  <c r="A35" i="5"/>
  <c r="G34" i="5"/>
  <c r="C34" i="5"/>
  <c r="F34" i="5"/>
  <c r="B34" i="5"/>
  <c r="J34" i="5"/>
  <c r="A35" i="4"/>
  <c r="C34" i="4"/>
  <c r="B34" i="4"/>
  <c r="H35" i="4" l="1"/>
  <c r="I35" i="4"/>
  <c r="E35" i="4"/>
  <c r="J35" i="4"/>
  <c r="G35" i="4"/>
  <c r="F35" i="4"/>
  <c r="D35" i="4"/>
  <c r="B35" i="4"/>
  <c r="A36" i="4"/>
  <c r="C35" i="4"/>
  <c r="A36" i="5"/>
  <c r="G35" i="5"/>
  <c r="C35" i="5"/>
  <c r="J35" i="5"/>
  <c r="F35" i="5"/>
  <c r="B35" i="5"/>
  <c r="I35" i="5"/>
  <c r="E35" i="5"/>
  <c r="H35" i="5"/>
  <c r="D35" i="5"/>
  <c r="E36" i="4" l="1"/>
  <c r="H36" i="4"/>
  <c r="J36" i="4"/>
  <c r="G36" i="4"/>
  <c r="F36" i="4"/>
  <c r="I36" i="4"/>
  <c r="D36" i="4"/>
  <c r="I36" i="5"/>
  <c r="E36" i="5"/>
  <c r="H36" i="5"/>
  <c r="D36" i="5"/>
  <c r="A37" i="5"/>
  <c r="G36" i="5"/>
  <c r="C36" i="5"/>
  <c r="B36" i="5"/>
  <c r="J36" i="5"/>
  <c r="F36" i="5"/>
  <c r="A37" i="4"/>
  <c r="C36" i="4"/>
  <c r="B36" i="4"/>
  <c r="E37" i="4" l="1"/>
  <c r="H37" i="4"/>
  <c r="J37" i="4"/>
  <c r="G37" i="4"/>
  <c r="I37" i="4"/>
  <c r="F37" i="4"/>
  <c r="D37" i="4"/>
  <c r="B37" i="4"/>
  <c r="A38" i="4"/>
  <c r="C37" i="4"/>
  <c r="A38" i="5"/>
  <c r="G37" i="5"/>
  <c r="C37" i="5"/>
  <c r="J37" i="5"/>
  <c r="F37" i="5"/>
  <c r="B37" i="5"/>
  <c r="I37" i="5"/>
  <c r="E37" i="5"/>
  <c r="H37" i="5"/>
  <c r="D37" i="5"/>
  <c r="J38" i="4" l="1"/>
  <c r="E38" i="4"/>
  <c r="I38" i="4"/>
  <c r="F38" i="4"/>
  <c r="G38" i="4"/>
  <c r="H38" i="4"/>
  <c r="D38" i="4"/>
  <c r="I38" i="5"/>
  <c r="E38" i="5"/>
  <c r="H38" i="5"/>
  <c r="D38" i="5"/>
  <c r="A39" i="5"/>
  <c r="G38" i="5"/>
  <c r="C38" i="5"/>
  <c r="J38" i="5"/>
  <c r="F38" i="5"/>
  <c r="B38" i="5"/>
  <c r="A39" i="4"/>
  <c r="C38" i="4"/>
  <c r="B38" i="4"/>
  <c r="I39" i="4" l="1"/>
  <c r="E39" i="4"/>
  <c r="J39" i="4"/>
  <c r="G39" i="4"/>
  <c r="F39" i="4"/>
  <c r="H39" i="4"/>
  <c r="D39" i="4"/>
  <c r="B39" i="4"/>
  <c r="A40" i="4"/>
  <c r="C39" i="4"/>
  <c r="A40" i="5"/>
  <c r="G39" i="5"/>
  <c r="C39" i="5"/>
  <c r="J39" i="5"/>
  <c r="F39" i="5"/>
  <c r="B39" i="5"/>
  <c r="I39" i="5"/>
  <c r="E39" i="5"/>
  <c r="D39" i="5"/>
  <c r="H39" i="5"/>
  <c r="F40" i="4" l="1"/>
  <c r="E40" i="4"/>
  <c r="G40" i="4"/>
  <c r="J40" i="4"/>
  <c r="I40" i="4"/>
  <c r="H40" i="4"/>
  <c r="D40" i="4"/>
  <c r="I40" i="5"/>
  <c r="E40" i="5"/>
  <c r="H40" i="5"/>
  <c r="D40" i="5"/>
  <c r="A41" i="5"/>
  <c r="G40" i="5"/>
  <c r="C40" i="5"/>
  <c r="J40" i="5"/>
  <c r="F40" i="5"/>
  <c r="B40" i="5"/>
  <c r="A41" i="4"/>
  <c r="C40" i="4"/>
  <c r="B40" i="4"/>
  <c r="H41" i="4" l="1"/>
  <c r="E41" i="4"/>
  <c r="F41" i="4"/>
  <c r="I41" i="4"/>
  <c r="J41" i="4"/>
  <c r="G41" i="4"/>
  <c r="D41" i="4"/>
  <c r="B41" i="4"/>
  <c r="A42" i="4"/>
  <c r="C41" i="4"/>
  <c r="A42" i="5"/>
  <c r="G41" i="5"/>
  <c r="C41" i="5"/>
  <c r="J41" i="5"/>
  <c r="F41" i="5"/>
  <c r="B41" i="5"/>
  <c r="I41" i="5"/>
  <c r="E41" i="5"/>
  <c r="H41" i="5"/>
  <c r="D41" i="5"/>
  <c r="F42" i="4" l="1"/>
  <c r="E42" i="4"/>
  <c r="H42" i="4"/>
  <c r="I42" i="4"/>
  <c r="G42" i="4"/>
  <c r="J42" i="4"/>
  <c r="D42" i="4"/>
  <c r="I42" i="5"/>
  <c r="E42" i="5"/>
  <c r="H42" i="5"/>
  <c r="D42" i="5"/>
  <c r="A43" i="5"/>
  <c r="G42" i="5"/>
  <c r="C42" i="5"/>
  <c r="F42" i="5"/>
  <c r="B42" i="5"/>
  <c r="J42" i="5"/>
  <c r="A43" i="4"/>
  <c r="C42" i="4"/>
  <c r="B42" i="4"/>
  <c r="E43" i="4" l="1"/>
  <c r="J43" i="4"/>
  <c r="G43" i="4"/>
  <c r="H43" i="4"/>
  <c r="I43" i="4"/>
  <c r="F43" i="4"/>
  <c r="D43" i="4"/>
  <c r="B43" i="4"/>
  <c r="A44" i="4"/>
  <c r="C43" i="4"/>
  <c r="A44" i="5"/>
  <c r="G43" i="5"/>
  <c r="C43" i="5"/>
  <c r="J43" i="5"/>
  <c r="F43" i="5"/>
  <c r="B43" i="5"/>
  <c r="I43" i="5"/>
  <c r="E43" i="5"/>
  <c r="H43" i="5"/>
  <c r="D43" i="5"/>
  <c r="F44" i="4" l="1"/>
  <c r="J44" i="4"/>
  <c r="E44" i="4"/>
  <c r="G44" i="4"/>
  <c r="I44" i="4"/>
  <c r="H44" i="4"/>
  <c r="D44" i="4"/>
  <c r="I44" i="5"/>
  <c r="E44" i="5"/>
  <c r="H44" i="5"/>
  <c r="D44" i="5"/>
  <c r="A45" i="5"/>
  <c r="G44" i="5"/>
  <c r="C44" i="5"/>
  <c r="B44" i="5"/>
  <c r="J44" i="5"/>
  <c r="F44" i="5"/>
  <c r="A45" i="4"/>
  <c r="C44" i="4"/>
  <c r="B44" i="4"/>
  <c r="F45" i="4" l="1"/>
  <c r="E45" i="4"/>
  <c r="H45" i="4"/>
  <c r="J45" i="4"/>
  <c r="G45" i="4"/>
  <c r="I45" i="4"/>
  <c r="D45" i="4"/>
  <c r="B45" i="4"/>
  <c r="A46" i="4"/>
  <c r="C45" i="4"/>
  <c r="A46" i="5"/>
  <c r="G45" i="5"/>
  <c r="C45" i="5"/>
  <c r="J45" i="5"/>
  <c r="F45" i="5"/>
  <c r="B45" i="5"/>
  <c r="I45" i="5"/>
  <c r="E45" i="5"/>
  <c r="H45" i="5"/>
  <c r="D45" i="5"/>
  <c r="J46" i="4" l="1"/>
  <c r="E46" i="4"/>
  <c r="G46" i="4"/>
  <c r="F46" i="4"/>
  <c r="H46" i="4"/>
  <c r="I46" i="4"/>
  <c r="D46" i="4"/>
  <c r="I46" i="5"/>
  <c r="E46" i="5"/>
  <c r="H46" i="5"/>
  <c r="D46" i="5"/>
  <c r="A47" i="5"/>
  <c r="G46" i="5"/>
  <c r="C46" i="5"/>
  <c r="J46" i="5"/>
  <c r="F46" i="5"/>
  <c r="B46" i="5"/>
  <c r="A47" i="4"/>
  <c r="C46" i="4"/>
  <c r="B46" i="4"/>
  <c r="J47" i="4" l="1"/>
  <c r="G47" i="4"/>
  <c r="I47" i="4"/>
  <c r="H47" i="4"/>
  <c r="F47" i="4"/>
  <c r="E47" i="4"/>
  <c r="D47" i="4"/>
  <c r="B47" i="4"/>
  <c r="C47" i="4"/>
  <c r="A48" i="4"/>
  <c r="A48" i="5"/>
  <c r="G47" i="5"/>
  <c r="C47" i="5"/>
  <c r="J47" i="5"/>
  <c r="F47" i="5"/>
  <c r="B47" i="5"/>
  <c r="I47" i="5"/>
  <c r="E47" i="5"/>
  <c r="D47" i="5"/>
  <c r="H47" i="5"/>
  <c r="E48" i="4" l="1"/>
  <c r="J48" i="4"/>
  <c r="G48" i="4"/>
  <c r="F48" i="4"/>
  <c r="H48" i="4"/>
  <c r="I48" i="4"/>
  <c r="D48" i="4"/>
  <c r="I48" i="5"/>
  <c r="E48" i="5"/>
  <c r="H48" i="5"/>
  <c r="D48" i="5"/>
  <c r="A49" i="5"/>
  <c r="G48" i="5"/>
  <c r="C48" i="5"/>
  <c r="J48" i="5"/>
  <c r="F48" i="5"/>
  <c r="B48" i="5"/>
  <c r="A49" i="4"/>
  <c r="C48" i="4"/>
  <c r="B48" i="4"/>
  <c r="E49" i="4" l="1"/>
  <c r="H49" i="4"/>
  <c r="I49" i="4"/>
  <c r="F49" i="4"/>
  <c r="J49" i="4"/>
  <c r="G49" i="4"/>
  <c r="D49" i="4"/>
  <c r="B49" i="4"/>
  <c r="A50" i="4"/>
  <c r="C49" i="4"/>
  <c r="A50" i="5"/>
  <c r="G49" i="5"/>
  <c r="C49" i="5"/>
  <c r="J49" i="5"/>
  <c r="F49" i="5"/>
  <c r="B49" i="5"/>
  <c r="I49" i="5"/>
  <c r="E49" i="5"/>
  <c r="H49" i="5"/>
  <c r="D49" i="5"/>
  <c r="G50" i="4" l="1"/>
  <c r="I50" i="4"/>
  <c r="F50" i="4"/>
  <c r="E50" i="4"/>
  <c r="J50" i="4"/>
  <c r="H50" i="4"/>
  <c r="D50" i="4"/>
  <c r="I50" i="5"/>
  <c r="E50" i="5"/>
  <c r="H50" i="5"/>
  <c r="D50" i="5"/>
  <c r="A51" i="5"/>
  <c r="G50" i="5"/>
  <c r="C50" i="5"/>
  <c r="F50" i="5"/>
  <c r="B50" i="5"/>
  <c r="J50" i="5"/>
  <c r="A51" i="4"/>
  <c r="C50" i="4"/>
  <c r="B50" i="4"/>
  <c r="E51" i="4" l="1"/>
  <c r="J51" i="4"/>
  <c r="G51" i="4"/>
  <c r="F51" i="4"/>
  <c r="I51" i="4"/>
  <c r="H51" i="4"/>
  <c r="D51" i="4"/>
  <c r="A52" i="4"/>
  <c r="B51" i="4"/>
  <c r="C51" i="4"/>
  <c r="H51" i="5"/>
  <c r="J51" i="5"/>
  <c r="F51" i="5"/>
  <c r="B51" i="5"/>
  <c r="A52" i="5"/>
  <c r="D51" i="5"/>
  <c r="I51" i="5"/>
  <c r="C51" i="5"/>
  <c r="G51" i="5"/>
  <c r="E51" i="5"/>
  <c r="J52" i="4" l="1"/>
  <c r="G52" i="4"/>
  <c r="F52" i="4"/>
  <c r="E52" i="4"/>
  <c r="H52" i="4"/>
  <c r="I52" i="4"/>
  <c r="D52" i="4"/>
  <c r="J52" i="5"/>
  <c r="F52" i="5"/>
  <c r="B52" i="5"/>
  <c r="H52" i="5"/>
  <c r="D52" i="5"/>
  <c r="I52" i="5"/>
  <c r="G52" i="5"/>
  <c r="E52" i="5"/>
  <c r="A53" i="5"/>
  <c r="C52" i="5"/>
  <c r="A53" i="4"/>
  <c r="C52" i="4"/>
  <c r="B52" i="4"/>
  <c r="G53" i="4" l="1"/>
  <c r="F53" i="4"/>
  <c r="H53" i="4"/>
  <c r="J53" i="4"/>
  <c r="I53" i="4"/>
  <c r="E53" i="4"/>
  <c r="D53" i="4"/>
  <c r="A54" i="4"/>
  <c r="C53" i="4"/>
  <c r="B53" i="4"/>
  <c r="H53" i="5"/>
  <c r="D53" i="5"/>
  <c r="J53" i="5"/>
  <c r="F53" i="5"/>
  <c r="B53" i="5"/>
  <c r="G53" i="5"/>
  <c r="E53" i="5"/>
  <c r="A54" i="5"/>
  <c r="C53" i="5"/>
  <c r="I53" i="5"/>
  <c r="F54" i="4" l="1"/>
  <c r="I54" i="4"/>
  <c r="H54" i="4"/>
  <c r="E54" i="4"/>
  <c r="G54" i="4"/>
  <c r="J54" i="4"/>
  <c r="D54" i="4"/>
  <c r="J54" i="5"/>
  <c r="F54" i="5"/>
  <c r="B54" i="5"/>
  <c r="I54" i="5"/>
  <c r="H54" i="5"/>
  <c r="D54" i="5"/>
  <c r="E54" i="5"/>
  <c r="C54" i="5"/>
  <c r="A55" i="5"/>
  <c r="G54" i="5"/>
  <c r="A55" i="4"/>
  <c r="C54" i="4"/>
  <c r="B54" i="4"/>
  <c r="H55" i="4" l="1"/>
  <c r="G55" i="4"/>
  <c r="I55" i="4"/>
  <c r="F55" i="4"/>
  <c r="E55" i="4"/>
  <c r="J55" i="4"/>
  <c r="D55" i="4"/>
  <c r="A56" i="4"/>
  <c r="C55" i="4"/>
  <c r="B55" i="4"/>
  <c r="H55" i="5"/>
  <c r="D55" i="5"/>
  <c r="A56" i="5"/>
  <c r="G55" i="5"/>
  <c r="C55" i="5"/>
  <c r="J55" i="5"/>
  <c r="F55" i="5"/>
  <c r="B55" i="5"/>
  <c r="I55" i="5"/>
  <c r="E55" i="5"/>
  <c r="F56" i="4" l="1"/>
  <c r="E56" i="4"/>
  <c r="H56" i="4"/>
  <c r="I56" i="4"/>
  <c r="G56" i="4"/>
  <c r="J56" i="4"/>
  <c r="D56" i="4"/>
  <c r="J56" i="5"/>
  <c r="F56" i="5"/>
  <c r="B56" i="5"/>
  <c r="I56" i="5"/>
  <c r="E56" i="5"/>
  <c r="H56" i="5"/>
  <c r="D56" i="5"/>
  <c r="A57" i="5"/>
  <c r="G56" i="5"/>
  <c r="C56" i="5"/>
  <c r="A57" i="4"/>
  <c r="C56" i="4"/>
  <c r="B56" i="4"/>
  <c r="E57" i="4" l="1"/>
  <c r="I57" i="4"/>
  <c r="H57" i="4"/>
  <c r="F57" i="4"/>
  <c r="G57" i="4"/>
  <c r="J57" i="4"/>
  <c r="D57" i="4"/>
  <c r="H57" i="5"/>
  <c r="D57" i="5"/>
  <c r="A58" i="5"/>
  <c r="G57" i="5"/>
  <c r="C57" i="5"/>
  <c r="J57" i="5"/>
  <c r="F57" i="5"/>
  <c r="B57" i="5"/>
  <c r="E57" i="5"/>
  <c r="I57" i="5"/>
  <c r="A58" i="4"/>
  <c r="C57" i="4"/>
  <c r="B57" i="4"/>
  <c r="E58" i="4" l="1"/>
  <c r="F58" i="4"/>
  <c r="G58" i="4"/>
  <c r="J58" i="4"/>
  <c r="I58" i="4"/>
  <c r="H58" i="4"/>
  <c r="D58" i="4"/>
  <c r="A59" i="4"/>
  <c r="C58" i="4"/>
  <c r="B58" i="4"/>
  <c r="J58" i="5"/>
  <c r="F58" i="5"/>
  <c r="B58" i="5"/>
  <c r="I58" i="5"/>
  <c r="E58" i="5"/>
  <c r="H58" i="5"/>
  <c r="D58" i="5"/>
  <c r="A59" i="5"/>
  <c r="G58" i="5"/>
  <c r="C58" i="5"/>
  <c r="J59" i="4" l="1"/>
  <c r="G59" i="4"/>
  <c r="H59" i="4"/>
  <c r="I59" i="4"/>
  <c r="F59" i="4"/>
  <c r="E59" i="4"/>
  <c r="D59" i="4"/>
  <c r="H59" i="5"/>
  <c r="D59" i="5"/>
  <c r="A60" i="5"/>
  <c r="G59" i="5"/>
  <c r="C59" i="5"/>
  <c r="J59" i="5"/>
  <c r="F59" i="5"/>
  <c r="B59" i="5"/>
  <c r="I59" i="5"/>
  <c r="E59" i="5"/>
  <c r="A60" i="4"/>
  <c r="C59" i="4"/>
  <c r="B59" i="4"/>
  <c r="E60" i="4" l="1"/>
  <c r="G60" i="4"/>
  <c r="I60" i="4"/>
  <c r="F60" i="4"/>
  <c r="H60" i="4"/>
  <c r="J60" i="4"/>
  <c r="D60" i="4"/>
  <c r="A61" i="4"/>
  <c r="C60" i="4"/>
  <c r="B60" i="4"/>
  <c r="J60" i="5"/>
  <c r="F60" i="5"/>
  <c r="B60" i="5"/>
  <c r="I60" i="5"/>
  <c r="E60" i="5"/>
  <c r="H60" i="5"/>
  <c r="D60" i="5"/>
  <c r="G60" i="5"/>
  <c r="C60" i="5"/>
  <c r="A61" i="5"/>
  <c r="H61" i="4" l="1"/>
  <c r="F61" i="4"/>
  <c r="E61" i="4"/>
  <c r="I61" i="4"/>
  <c r="G61" i="4"/>
  <c r="J61" i="4"/>
  <c r="D61" i="4"/>
  <c r="H61" i="5"/>
  <c r="D61" i="5"/>
  <c r="A62" i="5"/>
  <c r="G61" i="5"/>
  <c r="C61" i="5"/>
  <c r="J61" i="5"/>
  <c r="F61" i="5"/>
  <c r="B61" i="5"/>
  <c r="I61" i="5"/>
  <c r="E61" i="5"/>
  <c r="A62" i="4"/>
  <c r="C61" i="4"/>
  <c r="B61" i="4"/>
  <c r="G62" i="4" l="1"/>
  <c r="E62" i="4"/>
  <c r="I62" i="4"/>
  <c r="F62" i="4"/>
  <c r="J62" i="4"/>
  <c r="H62" i="4"/>
  <c r="D62" i="4"/>
  <c r="A63" i="4"/>
  <c r="C62" i="4"/>
  <c r="B62" i="4"/>
  <c r="J62" i="5"/>
  <c r="F62" i="5"/>
  <c r="B62" i="5"/>
  <c r="I62" i="5"/>
  <c r="E62" i="5"/>
  <c r="H62" i="5"/>
  <c r="D62" i="5"/>
  <c r="C62" i="5"/>
  <c r="A63" i="5"/>
  <c r="G62" i="5"/>
  <c r="H63" i="4" l="1"/>
  <c r="F63" i="4"/>
  <c r="I63" i="4"/>
  <c r="E63" i="4"/>
  <c r="G63" i="4"/>
  <c r="J63" i="4"/>
  <c r="D63" i="4"/>
  <c r="H63" i="5"/>
  <c r="D63" i="5"/>
  <c r="A64" i="5"/>
  <c r="G63" i="5"/>
  <c r="C63" i="5"/>
  <c r="J63" i="5"/>
  <c r="F63" i="5"/>
  <c r="B63" i="5"/>
  <c r="I63" i="5"/>
  <c r="E63" i="5"/>
  <c r="A64" i="4"/>
  <c r="C63" i="4"/>
  <c r="B63" i="4"/>
  <c r="F64" i="4" l="1"/>
  <c r="H64" i="4"/>
  <c r="I64" i="4"/>
  <c r="G64" i="4"/>
  <c r="J64" i="4"/>
  <c r="E64" i="4"/>
  <c r="D64" i="4"/>
  <c r="A65" i="4"/>
  <c r="C64" i="4"/>
  <c r="B64" i="4"/>
  <c r="J64" i="5"/>
  <c r="F64" i="5"/>
  <c r="B64" i="5"/>
  <c r="I64" i="5"/>
  <c r="E64" i="5"/>
  <c r="H64" i="5"/>
  <c r="D64" i="5"/>
  <c r="A65" i="5"/>
  <c r="G64" i="5"/>
  <c r="C64" i="5"/>
  <c r="F65" i="4" l="1"/>
  <c r="I65" i="4"/>
  <c r="J65" i="4"/>
  <c r="E65" i="4"/>
  <c r="H65" i="4"/>
  <c r="G65" i="4"/>
  <c r="D65" i="4"/>
  <c r="H65" i="5"/>
  <c r="D65" i="5"/>
  <c r="A66" i="5"/>
  <c r="G65" i="5"/>
  <c r="C65" i="5"/>
  <c r="J65" i="5"/>
  <c r="F65" i="5"/>
  <c r="B65" i="5"/>
  <c r="E65" i="5"/>
  <c r="I65" i="5"/>
  <c r="A66" i="4"/>
  <c r="C65" i="4"/>
  <c r="B65" i="4"/>
  <c r="G66" i="4" l="1"/>
  <c r="F66" i="4"/>
  <c r="E66" i="4"/>
  <c r="J66" i="4"/>
  <c r="H66" i="4"/>
  <c r="I66" i="4"/>
  <c r="D66" i="4"/>
  <c r="A67" i="4"/>
  <c r="C66" i="4"/>
  <c r="B66" i="4"/>
  <c r="J66" i="5"/>
  <c r="F66" i="5"/>
  <c r="B66" i="5"/>
  <c r="I66" i="5"/>
  <c r="E66" i="5"/>
  <c r="H66" i="5"/>
  <c r="D66" i="5"/>
  <c r="A67" i="5"/>
  <c r="G66" i="5"/>
  <c r="C66" i="5"/>
  <c r="G67" i="4" l="1"/>
  <c r="F67" i="4"/>
  <c r="I67" i="4"/>
  <c r="H67" i="4"/>
  <c r="E67" i="4"/>
  <c r="J67" i="4"/>
  <c r="D67" i="4"/>
  <c r="H67" i="5"/>
  <c r="D67" i="5"/>
  <c r="A68" i="5"/>
  <c r="G67" i="5"/>
  <c r="C67" i="5"/>
  <c r="J67" i="5"/>
  <c r="F67" i="5"/>
  <c r="B67" i="5"/>
  <c r="I67" i="5"/>
  <c r="E67" i="5"/>
  <c r="A68" i="4"/>
  <c r="C67" i="4"/>
  <c r="B67" i="4"/>
  <c r="E68" i="4" l="1"/>
  <c r="F68" i="4"/>
  <c r="I68" i="4"/>
  <c r="J68" i="4"/>
  <c r="H68" i="4"/>
  <c r="G68" i="4"/>
  <c r="D68" i="4"/>
  <c r="J68" i="5"/>
  <c r="F68" i="5"/>
  <c r="B68" i="5"/>
  <c r="I68" i="5"/>
  <c r="E68" i="5"/>
  <c r="H68" i="5"/>
  <c r="D68" i="5"/>
  <c r="G68" i="5"/>
  <c r="C68" i="5"/>
  <c r="A69" i="5"/>
  <c r="A69" i="4"/>
  <c r="C68" i="4"/>
  <c r="B68" i="4"/>
  <c r="G69" i="4" l="1"/>
  <c r="E69" i="4"/>
  <c r="F69" i="4"/>
  <c r="I69" i="4"/>
  <c r="H69" i="4"/>
  <c r="J69" i="4"/>
  <c r="D69" i="4"/>
  <c r="A70" i="4"/>
  <c r="C69" i="4"/>
  <c r="B69" i="4"/>
  <c r="H69" i="5"/>
  <c r="D69" i="5"/>
  <c r="A70" i="5"/>
  <c r="G69" i="5"/>
  <c r="C69" i="5"/>
  <c r="J69" i="5"/>
  <c r="F69" i="5"/>
  <c r="B69" i="5"/>
  <c r="I69" i="5"/>
  <c r="E69" i="5"/>
  <c r="E70" i="4" l="1"/>
  <c r="I70" i="4"/>
  <c r="F70" i="4"/>
  <c r="H70" i="4"/>
  <c r="G70" i="4"/>
  <c r="J70" i="4"/>
  <c r="D70" i="4"/>
  <c r="J70" i="5"/>
  <c r="F70" i="5"/>
  <c r="B70" i="5"/>
  <c r="I70" i="5"/>
  <c r="E70" i="5"/>
  <c r="H70" i="5"/>
  <c r="D70" i="5"/>
  <c r="C70" i="5"/>
  <c r="A71" i="5"/>
  <c r="G70" i="5"/>
  <c r="A71" i="4"/>
  <c r="C70" i="4"/>
  <c r="B70" i="4"/>
  <c r="I71" i="4" l="1"/>
  <c r="F71" i="4"/>
  <c r="J71" i="4"/>
  <c r="H71" i="4"/>
  <c r="E71" i="4"/>
  <c r="G71" i="4"/>
  <c r="D71" i="4"/>
  <c r="A72" i="4"/>
  <c r="C71" i="4"/>
  <c r="B71" i="4"/>
  <c r="H71" i="5"/>
  <c r="D71" i="5"/>
  <c r="A72" i="5"/>
  <c r="G71" i="5"/>
  <c r="C71" i="5"/>
  <c r="J71" i="5"/>
  <c r="F71" i="5"/>
  <c r="B71" i="5"/>
  <c r="I71" i="5"/>
  <c r="E71" i="5"/>
  <c r="J72" i="4" l="1"/>
  <c r="H72" i="4"/>
  <c r="I72" i="4"/>
  <c r="G72" i="4"/>
  <c r="F72" i="4"/>
  <c r="E72" i="4"/>
  <c r="D72" i="4"/>
  <c r="J72" i="5"/>
  <c r="F72" i="5"/>
  <c r="B72" i="5"/>
  <c r="I72" i="5"/>
  <c r="E72" i="5"/>
  <c r="H72" i="5"/>
  <c r="D72" i="5"/>
  <c r="A73" i="5"/>
  <c r="G72" i="5"/>
  <c r="C72" i="5"/>
  <c r="A73" i="4"/>
  <c r="C72" i="4"/>
  <c r="B72" i="4"/>
  <c r="E73" i="4" l="1"/>
  <c r="F73" i="4"/>
  <c r="J73" i="4"/>
  <c r="G73" i="4"/>
  <c r="I73" i="4"/>
  <c r="H73" i="4"/>
  <c r="D73" i="4"/>
  <c r="H73" i="5"/>
  <c r="D73" i="5"/>
  <c r="A74" i="5"/>
  <c r="G73" i="5"/>
  <c r="C73" i="5"/>
  <c r="J73" i="5"/>
  <c r="F73" i="5"/>
  <c r="B73" i="5"/>
  <c r="E73" i="5"/>
  <c r="I73" i="5"/>
  <c r="A74" i="4"/>
  <c r="C73" i="4"/>
  <c r="B73" i="4"/>
  <c r="F74" i="4" l="1"/>
  <c r="J74" i="4"/>
  <c r="G74" i="4"/>
  <c r="E74" i="4"/>
  <c r="I74" i="4"/>
  <c r="H74" i="4"/>
  <c r="D74" i="4"/>
  <c r="A75" i="4"/>
  <c r="C74" i="4"/>
  <c r="B74" i="4"/>
  <c r="J74" i="5"/>
  <c r="F74" i="5"/>
  <c r="B74" i="5"/>
  <c r="I74" i="5"/>
  <c r="E74" i="5"/>
  <c r="H74" i="5"/>
  <c r="D74" i="5"/>
  <c r="A75" i="5"/>
  <c r="G74" i="5"/>
  <c r="C74" i="5"/>
  <c r="F75" i="4" l="1"/>
  <c r="H75" i="4"/>
  <c r="I75" i="4"/>
  <c r="E75" i="4"/>
  <c r="G75" i="4"/>
  <c r="J75" i="4"/>
  <c r="D75" i="4"/>
  <c r="H75" i="5"/>
  <c r="D75" i="5"/>
  <c r="A76" i="5"/>
  <c r="G75" i="5"/>
  <c r="C75" i="5"/>
  <c r="J75" i="5"/>
  <c r="F75" i="5"/>
  <c r="B75" i="5"/>
  <c r="I75" i="5"/>
  <c r="E75" i="5"/>
  <c r="A76" i="4"/>
  <c r="C75" i="4"/>
  <c r="B75" i="4"/>
  <c r="F76" i="4" l="1"/>
  <c r="I76" i="4"/>
  <c r="H76" i="4"/>
  <c r="E76" i="4"/>
  <c r="J76" i="4"/>
  <c r="G76" i="4"/>
  <c r="D76" i="4"/>
  <c r="A77" i="4"/>
  <c r="C76" i="4"/>
  <c r="B76" i="4"/>
  <c r="I76" i="5"/>
  <c r="H76" i="5"/>
  <c r="J76" i="5"/>
  <c r="F76" i="5"/>
  <c r="B76" i="5"/>
  <c r="E76" i="5"/>
  <c r="A77" i="5"/>
  <c r="D76" i="5"/>
  <c r="G76" i="5"/>
  <c r="C76" i="5"/>
  <c r="E77" i="4" l="1"/>
  <c r="F77" i="4"/>
  <c r="H77" i="4"/>
  <c r="I77" i="4"/>
  <c r="G77" i="4"/>
  <c r="J77" i="4"/>
  <c r="D77" i="4"/>
  <c r="A78" i="5"/>
  <c r="G77" i="5"/>
  <c r="C77" i="5"/>
  <c r="J77" i="5"/>
  <c r="F77" i="5"/>
  <c r="B77" i="5"/>
  <c r="H77" i="5"/>
  <c r="D77" i="5"/>
  <c r="I77" i="5"/>
  <c r="E77" i="5"/>
  <c r="A78" i="4"/>
  <c r="C77" i="4"/>
  <c r="B77" i="4"/>
  <c r="J78" i="4" l="1"/>
  <c r="E78" i="4"/>
  <c r="I78" i="4"/>
  <c r="F78" i="4"/>
  <c r="H78" i="4"/>
  <c r="G78" i="4"/>
  <c r="D78" i="4"/>
  <c r="A79" i="4"/>
  <c r="C78" i="4"/>
  <c r="B78" i="4"/>
  <c r="I78" i="5"/>
  <c r="E78" i="5"/>
  <c r="H78" i="5"/>
  <c r="D78" i="5"/>
  <c r="J78" i="5"/>
  <c r="F78" i="5"/>
  <c r="B78" i="5"/>
  <c r="A79" i="5"/>
  <c r="G78" i="5"/>
  <c r="C78" i="5"/>
  <c r="F79" i="4" l="1"/>
  <c r="I79" i="4"/>
  <c r="H79" i="4"/>
  <c r="E79" i="4"/>
  <c r="G79" i="4"/>
  <c r="J79" i="4"/>
  <c r="D79" i="4"/>
  <c r="A80" i="5"/>
  <c r="G79" i="5"/>
  <c r="C79" i="5"/>
  <c r="J79" i="5"/>
  <c r="F79" i="5"/>
  <c r="B79" i="5"/>
  <c r="H79" i="5"/>
  <c r="D79" i="5"/>
  <c r="E79" i="5"/>
  <c r="I79" i="5"/>
  <c r="A80" i="4"/>
  <c r="C79" i="4"/>
  <c r="B79" i="4"/>
  <c r="E80" i="4" l="1"/>
  <c r="F80" i="4"/>
  <c r="J80" i="4"/>
  <c r="G80" i="4"/>
  <c r="I80" i="4"/>
  <c r="H80" i="4"/>
  <c r="D80" i="4"/>
  <c r="A81" i="4"/>
  <c r="C80" i="4"/>
  <c r="B80" i="4"/>
  <c r="I80" i="5"/>
  <c r="E80" i="5"/>
  <c r="H80" i="5"/>
  <c r="D80" i="5"/>
  <c r="J80" i="5"/>
  <c r="F80" i="5"/>
  <c r="B80" i="5"/>
  <c r="A81" i="5"/>
  <c r="G80" i="5"/>
  <c r="C80" i="5"/>
  <c r="E81" i="4" l="1"/>
  <c r="I81" i="4"/>
  <c r="J81" i="4"/>
  <c r="F81" i="4"/>
  <c r="G81" i="4"/>
  <c r="H81" i="4"/>
  <c r="D81" i="4"/>
  <c r="A82" i="5"/>
  <c r="G81" i="5"/>
  <c r="C81" i="5"/>
  <c r="J81" i="5"/>
  <c r="F81" i="5"/>
  <c r="B81" i="5"/>
  <c r="H81" i="5"/>
  <c r="D81" i="5"/>
  <c r="I81" i="5"/>
  <c r="E81" i="5"/>
  <c r="A82" i="4"/>
  <c r="C81" i="4"/>
  <c r="B81" i="4"/>
  <c r="G82" i="4" l="1"/>
  <c r="H82" i="4"/>
  <c r="F82" i="4"/>
  <c r="E82" i="4"/>
  <c r="J82" i="4"/>
  <c r="I82" i="4"/>
  <c r="D82" i="4"/>
  <c r="A83" i="4"/>
  <c r="C82" i="4"/>
  <c r="B82" i="4"/>
  <c r="I82" i="5"/>
  <c r="E82" i="5"/>
  <c r="H82" i="5"/>
  <c r="D82" i="5"/>
  <c r="J82" i="5"/>
  <c r="F82" i="5"/>
  <c r="B82" i="5"/>
  <c r="G82" i="5"/>
  <c r="C82" i="5"/>
  <c r="A83" i="5"/>
  <c r="F83" i="4" l="1"/>
  <c r="H83" i="4"/>
  <c r="I83" i="4"/>
  <c r="J83" i="4"/>
  <c r="E83" i="4"/>
  <c r="G83" i="4"/>
  <c r="D83" i="4"/>
  <c r="A84" i="5"/>
  <c r="G83" i="5"/>
  <c r="C83" i="5"/>
  <c r="J83" i="5"/>
  <c r="F83" i="5"/>
  <c r="B83" i="5"/>
  <c r="H83" i="5"/>
  <c r="D83" i="5"/>
  <c r="I83" i="5"/>
  <c r="E83" i="5"/>
  <c r="A84" i="4"/>
  <c r="C83" i="4"/>
  <c r="B83" i="4"/>
  <c r="E84" i="4" l="1"/>
  <c r="I84" i="4"/>
  <c r="F84" i="4"/>
  <c r="H84" i="4"/>
  <c r="G84" i="4"/>
  <c r="J84" i="4"/>
  <c r="D84" i="4"/>
  <c r="A85" i="4"/>
  <c r="C84" i="4"/>
  <c r="B84" i="4"/>
  <c r="I84" i="5"/>
  <c r="E84" i="5"/>
  <c r="H84" i="5"/>
  <c r="D84" i="5"/>
  <c r="J84" i="5"/>
  <c r="F84" i="5"/>
  <c r="B84" i="5"/>
  <c r="C84" i="5"/>
  <c r="A85" i="5"/>
  <c r="G84" i="5"/>
  <c r="F85" i="4" l="1"/>
  <c r="G85" i="4"/>
  <c r="E85" i="4"/>
  <c r="I85" i="4"/>
  <c r="J85" i="4"/>
  <c r="H85" i="4"/>
  <c r="D85" i="4"/>
  <c r="A86" i="5"/>
  <c r="G85" i="5"/>
  <c r="C85" i="5"/>
  <c r="J85" i="5"/>
  <c r="F85" i="5"/>
  <c r="B85" i="5"/>
  <c r="H85" i="5"/>
  <c r="D85" i="5"/>
  <c r="I85" i="5"/>
  <c r="E85" i="5"/>
  <c r="A86" i="4"/>
  <c r="C85" i="4"/>
  <c r="B85" i="4"/>
  <c r="F86" i="4" l="1"/>
  <c r="E86" i="4"/>
  <c r="H86" i="4"/>
  <c r="J86" i="4"/>
  <c r="G86" i="4"/>
  <c r="I86" i="4"/>
  <c r="D86" i="4"/>
  <c r="A87" i="4"/>
  <c r="C86" i="4"/>
  <c r="B86" i="4"/>
  <c r="I86" i="5"/>
  <c r="E86" i="5"/>
  <c r="H86" i="5"/>
  <c r="D86" i="5"/>
  <c r="J86" i="5"/>
  <c r="F86" i="5"/>
  <c r="B86" i="5"/>
  <c r="A87" i="5"/>
  <c r="G86" i="5"/>
  <c r="C86" i="5"/>
  <c r="H87" i="4" l="1"/>
  <c r="E87" i="4"/>
  <c r="I87" i="4"/>
  <c r="J87" i="4"/>
  <c r="F87" i="4"/>
  <c r="G87" i="4"/>
  <c r="D87" i="4"/>
  <c r="A88" i="5"/>
  <c r="G87" i="5"/>
  <c r="C87" i="5"/>
  <c r="J87" i="5"/>
  <c r="F87" i="5"/>
  <c r="B87" i="5"/>
  <c r="H87" i="5"/>
  <c r="D87" i="5"/>
  <c r="E87" i="5"/>
  <c r="I87" i="5"/>
  <c r="A88" i="4"/>
  <c r="C87" i="4"/>
  <c r="B87" i="4"/>
  <c r="F88" i="4" l="1"/>
  <c r="E88" i="4"/>
  <c r="G88" i="4"/>
  <c r="J88" i="4"/>
  <c r="I88" i="4"/>
  <c r="H88" i="4"/>
  <c r="D88" i="4"/>
  <c r="A89" i="4"/>
  <c r="C88" i="4"/>
  <c r="B88" i="4"/>
  <c r="I88" i="5"/>
  <c r="E88" i="5"/>
  <c r="H88" i="5"/>
  <c r="D88" i="5"/>
  <c r="J88" i="5"/>
  <c r="F88" i="5"/>
  <c r="B88" i="5"/>
  <c r="A89" i="5"/>
  <c r="G88" i="5"/>
  <c r="C88" i="5"/>
  <c r="E89" i="4" l="1"/>
  <c r="F89" i="4"/>
  <c r="J89" i="4"/>
  <c r="G89" i="4"/>
  <c r="H89" i="4"/>
  <c r="I89" i="4"/>
  <c r="D89" i="4"/>
  <c r="A90" i="5"/>
  <c r="G89" i="5"/>
  <c r="C89" i="5"/>
  <c r="J89" i="5"/>
  <c r="F89" i="5"/>
  <c r="B89" i="5"/>
  <c r="H89" i="5"/>
  <c r="D89" i="5"/>
  <c r="I89" i="5"/>
  <c r="E89" i="5"/>
  <c r="A90" i="4"/>
  <c r="C89" i="4"/>
  <c r="B89" i="4"/>
  <c r="E90" i="4" l="1"/>
  <c r="G90" i="4"/>
  <c r="H90" i="4"/>
  <c r="I90" i="4"/>
  <c r="F90" i="4"/>
  <c r="J90" i="4"/>
  <c r="D90" i="4"/>
  <c r="A91" i="4"/>
  <c r="C90" i="4"/>
  <c r="B90" i="4"/>
  <c r="I90" i="5"/>
  <c r="E90" i="5"/>
  <c r="H90" i="5"/>
  <c r="D90" i="5"/>
  <c r="J90" i="5"/>
  <c r="F90" i="5"/>
  <c r="B90" i="5"/>
  <c r="G90" i="5"/>
  <c r="C90" i="5"/>
  <c r="A91" i="5"/>
  <c r="F91" i="4" l="1"/>
  <c r="H91" i="4"/>
  <c r="I91" i="4"/>
  <c r="E91" i="4"/>
  <c r="G91" i="4"/>
  <c r="J91" i="4"/>
  <c r="D91" i="4"/>
  <c r="A92" i="5"/>
  <c r="G91" i="5"/>
  <c r="C91" i="5"/>
  <c r="J91" i="5"/>
  <c r="F91" i="5"/>
  <c r="B91" i="5"/>
  <c r="H91" i="5"/>
  <c r="D91" i="5"/>
  <c r="I91" i="5"/>
  <c r="E91" i="5"/>
  <c r="A92" i="4"/>
  <c r="C91" i="4"/>
  <c r="B91" i="4"/>
  <c r="E92" i="4" l="1"/>
  <c r="F92" i="4"/>
  <c r="H92" i="4"/>
  <c r="J92" i="4"/>
  <c r="G92" i="4"/>
  <c r="I92" i="4"/>
  <c r="D92" i="4"/>
  <c r="A93" i="4"/>
  <c r="C92" i="4"/>
  <c r="B92" i="4"/>
  <c r="I92" i="5"/>
  <c r="E92" i="5"/>
  <c r="H92" i="5"/>
  <c r="D92" i="5"/>
  <c r="J92" i="5"/>
  <c r="F92" i="5"/>
  <c r="B92" i="5"/>
  <c r="C92" i="5"/>
  <c r="A93" i="5"/>
  <c r="G92" i="5"/>
  <c r="H93" i="4" l="1"/>
  <c r="G93" i="4"/>
  <c r="J93" i="4"/>
  <c r="F93" i="4"/>
  <c r="E93" i="4"/>
  <c r="I93" i="4"/>
  <c r="D93" i="4"/>
  <c r="A94" i="5"/>
  <c r="G93" i="5"/>
  <c r="C93" i="5"/>
  <c r="J93" i="5"/>
  <c r="F93" i="5"/>
  <c r="B93" i="5"/>
  <c r="H93" i="5"/>
  <c r="D93" i="5"/>
  <c r="I93" i="5"/>
  <c r="E93" i="5"/>
  <c r="A94" i="4"/>
  <c r="C93" i="4"/>
  <c r="B93" i="4"/>
  <c r="F94" i="4" l="1"/>
  <c r="H94" i="4"/>
  <c r="E94" i="4"/>
  <c r="G94" i="4"/>
  <c r="J94" i="4"/>
  <c r="I94" i="4"/>
  <c r="D94" i="4"/>
  <c r="A95" i="4"/>
  <c r="C94" i="4"/>
  <c r="B94" i="4"/>
  <c r="I94" i="5"/>
  <c r="E94" i="5"/>
  <c r="H94" i="5"/>
  <c r="D94" i="5"/>
  <c r="J94" i="5"/>
  <c r="F94" i="5"/>
  <c r="B94" i="5"/>
  <c r="A95" i="5"/>
  <c r="G94" i="5"/>
  <c r="C94" i="5"/>
  <c r="H95" i="4" l="1"/>
  <c r="E95" i="4"/>
  <c r="I95" i="4"/>
  <c r="J95" i="4"/>
  <c r="G95" i="4"/>
  <c r="F95" i="4"/>
  <c r="D95" i="4"/>
  <c r="A96" i="4"/>
  <c r="C95" i="4"/>
  <c r="B95" i="4"/>
  <c r="A96" i="5"/>
  <c r="G95" i="5"/>
  <c r="C95" i="5"/>
  <c r="J95" i="5"/>
  <c r="F95" i="5"/>
  <c r="B95" i="5"/>
  <c r="H95" i="5"/>
  <c r="D95" i="5"/>
  <c r="E95" i="5"/>
  <c r="I95" i="5"/>
  <c r="F96" i="4" l="1"/>
  <c r="G96" i="4"/>
  <c r="J96" i="4"/>
  <c r="E96" i="4"/>
  <c r="H96" i="4"/>
  <c r="I96" i="4"/>
  <c r="D96" i="4"/>
  <c r="I96" i="5"/>
  <c r="E96" i="5"/>
  <c r="H96" i="5"/>
  <c r="D96" i="5"/>
  <c r="J96" i="5"/>
  <c r="F96" i="5"/>
  <c r="B96" i="5"/>
  <c r="A97" i="5"/>
  <c r="G96" i="5"/>
  <c r="C96" i="5"/>
  <c r="B96" i="4"/>
  <c r="A97" i="4"/>
  <c r="C96" i="4"/>
  <c r="I97" i="4" l="1"/>
  <c r="F97" i="4"/>
  <c r="E97" i="4"/>
  <c r="G97" i="4"/>
  <c r="H97" i="4"/>
  <c r="J97" i="4"/>
  <c r="D97" i="4"/>
  <c r="A98" i="5"/>
  <c r="G97" i="5"/>
  <c r="C97" i="5"/>
  <c r="J97" i="5"/>
  <c r="F97" i="5"/>
  <c r="B97" i="5"/>
  <c r="H97" i="5"/>
  <c r="D97" i="5"/>
  <c r="I97" i="5"/>
  <c r="E97" i="5"/>
  <c r="A98" i="4"/>
  <c r="C97" i="4"/>
  <c r="B97" i="4"/>
  <c r="E98" i="4" l="1"/>
  <c r="G98" i="4"/>
  <c r="F98" i="4"/>
  <c r="H98" i="4"/>
  <c r="I98" i="4"/>
  <c r="J98" i="4"/>
  <c r="D98" i="4"/>
  <c r="C98" i="4"/>
  <c r="B98" i="4"/>
  <c r="A99" i="4"/>
  <c r="I98" i="5"/>
  <c r="E98" i="5"/>
  <c r="H98" i="5"/>
  <c r="D98" i="5"/>
  <c r="J98" i="5"/>
  <c r="F98" i="5"/>
  <c r="B98" i="5"/>
  <c r="G98" i="5"/>
  <c r="C98" i="5"/>
  <c r="A99" i="5"/>
  <c r="H99" i="4" l="1"/>
  <c r="I99" i="4"/>
  <c r="E99" i="4"/>
  <c r="J99" i="4"/>
  <c r="F99" i="4"/>
  <c r="G99" i="4"/>
  <c r="D99" i="4"/>
  <c r="A100" i="5"/>
  <c r="G99" i="5"/>
  <c r="C99" i="5"/>
  <c r="J99" i="5"/>
  <c r="F99" i="5"/>
  <c r="B99" i="5"/>
  <c r="H99" i="5"/>
  <c r="D99" i="5"/>
  <c r="I99" i="5"/>
  <c r="E99" i="5"/>
  <c r="A100" i="4"/>
  <c r="C99" i="4"/>
  <c r="B99" i="4"/>
  <c r="E100" i="4" l="1"/>
  <c r="H100" i="4"/>
  <c r="J100" i="4"/>
  <c r="G100" i="4"/>
  <c r="F100" i="4"/>
  <c r="I100" i="4"/>
  <c r="D100" i="4"/>
  <c r="C100" i="4"/>
  <c r="B100" i="4"/>
  <c r="A101" i="4"/>
  <c r="I100" i="5"/>
  <c r="E100" i="5"/>
  <c r="H100" i="5"/>
  <c r="D100" i="5"/>
  <c r="J100" i="5"/>
  <c r="F100" i="5"/>
  <c r="B100" i="5"/>
  <c r="C100" i="5"/>
  <c r="A101" i="5"/>
  <c r="G100" i="5"/>
  <c r="E101" i="4" l="1"/>
  <c r="G101" i="4"/>
  <c r="J101" i="4"/>
  <c r="I101" i="4"/>
  <c r="H101" i="4"/>
  <c r="F101" i="4"/>
  <c r="D101" i="4"/>
  <c r="A102" i="5"/>
  <c r="G101" i="5"/>
  <c r="C101" i="5"/>
  <c r="J101" i="5"/>
  <c r="F101" i="5"/>
  <c r="B101" i="5"/>
  <c r="H101" i="5"/>
  <c r="D101" i="5"/>
  <c r="I101" i="5"/>
  <c r="E101" i="5"/>
  <c r="A102" i="4"/>
  <c r="C101" i="4"/>
  <c r="B101" i="4"/>
  <c r="E102" i="4" l="1"/>
  <c r="F102" i="4"/>
  <c r="G102" i="4"/>
  <c r="J102" i="4"/>
  <c r="I102" i="4"/>
  <c r="H102" i="4"/>
  <c r="D102" i="4"/>
  <c r="B102" i="4"/>
  <c r="A103" i="4"/>
  <c r="C102" i="4"/>
  <c r="I102" i="5"/>
  <c r="E102" i="5"/>
  <c r="H102" i="5"/>
  <c r="D102" i="5"/>
  <c r="J102" i="5"/>
  <c r="F102" i="5"/>
  <c r="B102" i="5"/>
  <c r="A103" i="5"/>
  <c r="G102" i="5"/>
  <c r="C102" i="5"/>
  <c r="I103" i="4" l="1"/>
  <c r="E103" i="4"/>
  <c r="J103" i="4"/>
  <c r="G103" i="4"/>
  <c r="H103" i="4"/>
  <c r="F103" i="4"/>
  <c r="D103" i="4"/>
  <c r="A104" i="5"/>
  <c r="G103" i="5"/>
  <c r="C103" i="5"/>
  <c r="J103" i="5"/>
  <c r="F103" i="5"/>
  <c r="B103" i="5"/>
  <c r="H103" i="5"/>
  <c r="D103" i="5"/>
  <c r="E103" i="5"/>
  <c r="I103" i="5"/>
  <c r="A104" i="4"/>
  <c r="C103" i="4"/>
  <c r="B103" i="4"/>
  <c r="J104" i="4" l="1"/>
  <c r="G104" i="4"/>
  <c r="F104" i="4"/>
  <c r="E104" i="4"/>
  <c r="H104" i="4"/>
  <c r="I104" i="4"/>
  <c r="D104" i="4"/>
  <c r="B104" i="4"/>
  <c r="A105" i="4"/>
  <c r="C104" i="4"/>
  <c r="I104" i="5"/>
  <c r="E104" i="5"/>
  <c r="H104" i="5"/>
  <c r="D104" i="5"/>
  <c r="J104" i="5"/>
  <c r="F104" i="5"/>
  <c r="B104" i="5"/>
  <c r="A105" i="5"/>
  <c r="G104" i="5"/>
  <c r="C104" i="5"/>
  <c r="H105" i="4" l="1"/>
  <c r="I105" i="4"/>
  <c r="F105" i="4"/>
  <c r="J105" i="4"/>
  <c r="G105" i="4"/>
  <c r="E105" i="4"/>
  <c r="D105" i="4"/>
  <c r="C105" i="4"/>
  <c r="B105" i="4"/>
  <c r="G105" i="5"/>
  <c r="C105" i="5"/>
  <c r="J105" i="5"/>
  <c r="F105" i="5"/>
  <c r="B105" i="5"/>
  <c r="H105" i="5"/>
  <c r="D105" i="5"/>
  <c r="I105" i="5"/>
  <c r="E105" i="5"/>
</calcChain>
</file>

<file path=xl/sharedStrings.xml><?xml version="1.0" encoding="utf-8"?>
<sst xmlns="http://schemas.openxmlformats.org/spreadsheetml/2006/main" count="82" uniqueCount="75">
  <si>
    <t>Tarikh</t>
  </si>
  <si>
    <t>MA</t>
  </si>
  <si>
    <t>MCCM-008</t>
  </si>
  <si>
    <t>Nama</t>
  </si>
  <si>
    <t xml:space="preserve">No Kad pengenalan </t>
  </si>
  <si>
    <t>Butiran seperti di slip gaji</t>
  </si>
  <si>
    <t>Gaji dan Elaun tetap</t>
  </si>
  <si>
    <t xml:space="preserve">Potongan Tetap </t>
  </si>
  <si>
    <t>Potongan bagi penyelesaian awal (overlap)</t>
  </si>
  <si>
    <t xml:space="preserve">Kelayakan potongan </t>
  </si>
  <si>
    <t>Butiran penyelesaian awal (overlap)</t>
  </si>
  <si>
    <t>Nama institusi kewangan</t>
  </si>
  <si>
    <t>Amaun penyelesaian awal</t>
  </si>
  <si>
    <t>Potongan pembiayaan</t>
  </si>
  <si>
    <t>Tarikh akhir tawaran penyelesaian</t>
  </si>
  <si>
    <t>JUMLAH</t>
  </si>
  <si>
    <t>Pengiraan ansuran bulanan</t>
  </si>
  <si>
    <t>Amaun pembiayaan yang dipohon</t>
  </si>
  <si>
    <t>Tempoh pembiayaan (dalam tahun)</t>
  </si>
  <si>
    <t>Tempoh pembiayaan (dalam bulan)</t>
  </si>
  <si>
    <t>Jumlah keuntungan</t>
  </si>
  <si>
    <t>Jumlah pembiayaan dan keuntungan</t>
  </si>
  <si>
    <t xml:space="preserve">Bayaran bulanan </t>
  </si>
  <si>
    <t>≈</t>
  </si>
  <si>
    <t>Potongan bulanan customer bayar</t>
  </si>
  <si>
    <t>Pengiraan pembayaran pembiayaan bersih</t>
  </si>
  <si>
    <t>Amaun pembiayaan</t>
  </si>
  <si>
    <t>Tolak:</t>
  </si>
  <si>
    <t>Duti setem atas surat tawaran</t>
  </si>
  <si>
    <t>* Caj tetap</t>
  </si>
  <si>
    <t>Duti setem atas surat perjanjian</t>
  </si>
  <si>
    <t>* RM 5.00 @ every 1,000 loan amount</t>
  </si>
  <si>
    <t>Sumbangan takaful pembiayaan</t>
  </si>
  <si>
    <t>Sumbangan takaful khairat kematian</t>
  </si>
  <si>
    <t>Net disbursement sebelum penyelesaian awal</t>
  </si>
  <si>
    <t>Amaun penyelesaian awal (overlap)</t>
  </si>
  <si>
    <t>Amaun customer dapat</t>
  </si>
  <si>
    <t>PAYOUT</t>
  </si>
  <si>
    <t xml:space="preserve">JADUAL PEMBAYARAN BALIK </t>
  </si>
  <si>
    <t>Angkasa Caj :</t>
  </si>
  <si>
    <t>Kadar</t>
  </si>
  <si>
    <t>Tenure (Months)</t>
  </si>
  <si>
    <t>AMAUN</t>
  </si>
  <si>
    <t>PENGIRAAN PEMBIAYAAN PERIBADI-I BAE (MCCM-AIB)</t>
  </si>
  <si>
    <t>Bayaran bulanan seperti jadual pembayaran yang disediakan AIB</t>
  </si>
  <si>
    <t>Bayaran bulanan ditambah dengan 2.0% Angkasa fi</t>
  </si>
  <si>
    <t>key in sendiri FOLLOW TABLE AIB</t>
  </si>
  <si>
    <t xml:space="preserve">PEMBIAYAAN PERIBADI - MCCM-AMBank </t>
  </si>
  <si>
    <t>Age :</t>
  </si>
  <si>
    <t>yrs</t>
  </si>
  <si>
    <t>months</t>
  </si>
  <si>
    <t>Date</t>
  </si>
  <si>
    <t>Month</t>
  </si>
  <si>
    <t>Year</t>
  </si>
  <si>
    <t>Birthday</t>
  </si>
  <si>
    <t>Service period</t>
  </si>
  <si>
    <t>60 years from today</t>
  </si>
  <si>
    <t>Today</t>
  </si>
  <si>
    <t>IKHLAS GROUP CREDIT TERM TAKAFUL</t>
  </si>
  <si>
    <t xml:space="preserve">NAMA </t>
  </si>
  <si>
    <t>AGE :</t>
  </si>
  <si>
    <t>Rate :</t>
  </si>
  <si>
    <t>IC</t>
  </si>
  <si>
    <t>TENURE :</t>
  </si>
  <si>
    <t>LOAN APPLY</t>
  </si>
  <si>
    <t>Actual Contribution :</t>
  </si>
  <si>
    <t>TENURE</t>
  </si>
  <si>
    <t>AGE</t>
  </si>
  <si>
    <t>Max Tenure</t>
  </si>
  <si>
    <t>NORAZMI BIN MD ALI</t>
  </si>
  <si>
    <t>820221-10-5863</t>
  </si>
  <si>
    <t>PUBLIC BANK</t>
  </si>
  <si>
    <t>Products</t>
  </si>
  <si>
    <t>PEMBIAYAAN PERIBADI - AIB</t>
  </si>
  <si>
    <t xml:space="preserve">Kadar (%) - Loan &lt; 49K - 4.45%% &amp; &gt; 49K - 3.99% / 5.90% Debt Conso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</si>
</sst>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.00_);_(* \(#,##0.00\);_(* &quot;-&quot;??_);_(@_)"/>
    <numFmt numFmtId="165" formatCode="0.000%"/>
    <numFmt numFmtId="166" formatCode="_(* #,##0_);_(* \(#,##0\);_(* &quot;-&quot;??_);_(@_)"/>
    <numFmt numFmtId="167" formatCode="dd/mm/yyyy;@"/>
    <numFmt numFmtId="168" formatCode="mm/dd/yy;@"/>
    <numFmt numFmtId="169" formatCode="0.0"/>
  </numFmts>
  <fonts count="23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sz val="12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b/>
      <sz val="12"/>
      <color theme="8" tint="-0.49998474074526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E8D8F4"/>
        <bgColor indexed="64"/>
      </patternFill>
    </fill>
    <fill>
      <patternFill patternType="solid">
        <fgColor theme="4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14" fillId="0" borderId="0" applyFont="0" applyFill="0" applyBorder="0" applyAlignment="0" applyProtection="0"/>
    <xf numFmtId="9" fontId="14" fillId="0" borderId="0" applyFont="0" applyFill="0" applyBorder="0" applyAlignment="0" applyProtection="0"/>
  </cellStyleXfs>
  <cellXfs count="134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165" fontId="7" fillId="0" borderId="6" xfId="0" applyNumberFormat="1" applyFont="1" applyBorder="1" applyAlignment="1" applyProtection="1">
      <alignment horizontal="center"/>
      <protection hidden="1"/>
    </xf>
    <xf numFmtId="165" fontId="7" fillId="0" borderId="7" xfId="0" applyNumberFormat="1" applyFont="1" applyBorder="1" applyAlignment="1" applyProtection="1">
      <alignment horizontal="center"/>
      <protection hidden="1"/>
    </xf>
    <xf numFmtId="165" fontId="5" fillId="0" borderId="7" xfId="0" applyNumberFormat="1" applyFont="1" applyBorder="1" applyAlignment="1" applyProtection="1">
      <alignment horizontal="center"/>
      <protection hidden="1"/>
    </xf>
    <xf numFmtId="3" fontId="6" fillId="0" borderId="8" xfId="0" applyNumberFormat="1" applyFont="1" applyFill="1" applyBorder="1" applyAlignment="1">
      <alignment horizontal="center"/>
    </xf>
    <xf numFmtId="3" fontId="0" fillId="2" borderId="9" xfId="0" applyNumberFormat="1" applyFill="1" applyBorder="1" applyAlignment="1">
      <alignment horizontal="center" vertical="center"/>
    </xf>
    <xf numFmtId="3" fontId="6" fillId="0" borderId="10" xfId="0" applyNumberFormat="1" applyFont="1" applyFill="1" applyBorder="1" applyAlignment="1">
      <alignment horizontal="center" vertical="center"/>
    </xf>
    <xf numFmtId="0" fontId="0" fillId="0" borderId="0" xfId="0" applyFont="1"/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horizontal="right" vertical="center"/>
    </xf>
    <xf numFmtId="10" fontId="7" fillId="0" borderId="0" xfId="2" applyNumberFormat="1" applyFont="1" applyAlignment="1">
      <alignment horizontal="center" vertical="center"/>
    </xf>
    <xf numFmtId="10" fontId="0" fillId="0" borderId="0" xfId="0" applyNumberFormat="1" applyFont="1" applyProtection="1">
      <protection locked="0" hidden="1"/>
    </xf>
    <xf numFmtId="0" fontId="9" fillId="0" borderId="0" xfId="0" applyFont="1"/>
    <xf numFmtId="0" fontId="10" fillId="0" borderId="0" xfId="0" applyFont="1"/>
    <xf numFmtId="0" fontId="11" fillId="0" borderId="0" xfId="0" applyFont="1"/>
    <xf numFmtId="4" fontId="11" fillId="0" borderId="0" xfId="0" applyNumberFormat="1" applyFont="1"/>
    <xf numFmtId="3" fontId="11" fillId="0" borderId="0" xfId="0" applyNumberFormat="1" applyFont="1"/>
    <xf numFmtId="14" fontId="11" fillId="0" borderId="0" xfId="0" applyNumberFormat="1" applyFont="1"/>
    <xf numFmtId="0" fontId="12" fillId="0" borderId="0" xfId="0" applyFont="1"/>
    <xf numFmtId="0" fontId="11" fillId="0" borderId="0" xfId="0" applyFont="1" applyBorder="1"/>
    <xf numFmtId="0" fontId="11" fillId="0" borderId="11" xfId="0" applyFont="1" applyBorder="1"/>
    <xf numFmtId="0" fontId="9" fillId="0" borderId="0" xfId="0" applyFont="1" applyBorder="1"/>
    <xf numFmtId="0" fontId="12" fillId="0" borderId="0" xfId="0" applyFont="1" applyBorder="1"/>
    <xf numFmtId="10" fontId="11" fillId="0" borderId="0" xfId="0" applyNumberFormat="1" applyFont="1"/>
    <xf numFmtId="4" fontId="11" fillId="3" borderId="0" xfId="0" applyNumberFormat="1" applyFont="1" applyFill="1"/>
    <xf numFmtId="4" fontId="11" fillId="0" borderId="0" xfId="0" applyNumberFormat="1" applyFont="1" applyBorder="1"/>
    <xf numFmtId="3" fontId="11" fillId="0" borderId="0" xfId="0" applyNumberFormat="1" applyFont="1" applyBorder="1"/>
    <xf numFmtId="4" fontId="11" fillId="3" borderId="0" xfId="0" applyNumberFormat="1" applyFont="1" applyFill="1" applyBorder="1" applyProtection="1">
      <protection locked="0"/>
    </xf>
    <xf numFmtId="4" fontId="11" fillId="0" borderId="11" xfId="0" applyNumberFormat="1" applyFont="1" applyBorder="1"/>
    <xf numFmtId="4" fontId="9" fillId="0" borderId="0" xfId="0" applyNumberFormat="1" applyFont="1" applyBorder="1"/>
    <xf numFmtId="4" fontId="11" fillId="3" borderId="0" xfId="0" applyNumberFormat="1" applyFont="1" applyFill="1" applyProtection="1">
      <protection locked="0"/>
    </xf>
    <xf numFmtId="0" fontId="11" fillId="3" borderId="0" xfId="0" applyNumberFormat="1" applyFont="1" applyFill="1" applyProtection="1">
      <protection locked="0"/>
    </xf>
    <xf numFmtId="0" fontId="11" fillId="0" borderId="0" xfId="0" applyNumberFormat="1" applyFont="1"/>
    <xf numFmtId="164" fontId="9" fillId="0" borderId="0" xfId="1" applyFont="1"/>
    <xf numFmtId="0" fontId="13" fillId="0" borderId="0" xfId="0" applyFont="1" applyAlignment="1">
      <alignment horizontal="center"/>
    </xf>
    <xf numFmtId="3" fontId="9" fillId="0" borderId="0" xfId="0" applyNumberFormat="1" applyFont="1"/>
    <xf numFmtId="166" fontId="9" fillId="3" borderId="0" xfId="1" applyNumberFormat="1" applyFont="1" applyFill="1" applyProtection="1">
      <protection locked="0"/>
    </xf>
    <xf numFmtId="164" fontId="10" fillId="0" borderId="0" xfId="1" applyFont="1"/>
    <xf numFmtId="3" fontId="10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0" fontId="17" fillId="0" borderId="0" xfId="0" applyFont="1"/>
    <xf numFmtId="0" fontId="18" fillId="0" borderId="0" xfId="0" applyFont="1"/>
    <xf numFmtId="3" fontId="15" fillId="0" borderId="13" xfId="0" applyNumberFormat="1" applyFon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0" fontId="11" fillId="0" borderId="0" xfId="0" applyFont="1" applyAlignment="1">
      <alignment horizontal="right"/>
    </xf>
    <xf numFmtId="0" fontId="20" fillId="0" borderId="0" xfId="0" applyFont="1" applyAlignment="1">
      <alignment vertical="center"/>
    </xf>
    <xf numFmtId="14" fontId="20" fillId="0" borderId="0" xfId="0" applyNumberFormat="1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167" fontId="20" fillId="0" borderId="0" xfId="0" applyNumberFormat="1" applyFont="1" applyAlignment="1">
      <alignment horizontal="center" vertical="center"/>
    </xf>
    <xf numFmtId="168" fontId="20" fillId="0" borderId="0" xfId="0" applyNumberFormat="1" applyFont="1" applyAlignment="1">
      <alignment horizontal="center" vertical="center"/>
    </xf>
    <xf numFmtId="169" fontId="20" fillId="0" borderId="0" xfId="0" quotePrefix="1" applyNumberFormat="1" applyFont="1" applyAlignment="1">
      <alignment horizontal="center" vertical="center"/>
    </xf>
    <xf numFmtId="2" fontId="20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1" fontId="11" fillId="0" borderId="0" xfId="0" applyNumberFormat="1" applyFont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3" fontId="2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4" borderId="0" xfId="0" applyFont="1" applyFill="1"/>
    <xf numFmtId="0" fontId="0" fillId="0" borderId="16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/>
    </xf>
    <xf numFmtId="1" fontId="0" fillId="0" borderId="0" xfId="0" applyNumberFormat="1"/>
    <xf numFmtId="4" fontId="11" fillId="0" borderId="11" xfId="0" applyNumberFormat="1" applyFont="1" applyFill="1" applyBorder="1" applyProtection="1">
      <protection locked="0"/>
    </xf>
    <xf numFmtId="4" fontId="11" fillId="0" borderId="0" xfId="0" applyNumberFormat="1" applyFont="1" applyFill="1" applyProtection="1"/>
    <xf numFmtId="0" fontId="11" fillId="0" borderId="17" xfId="0" applyFont="1" applyBorder="1" applyAlignment="1">
      <alignment horizontal="center"/>
    </xf>
    <xf numFmtId="4" fontId="11" fillId="0" borderId="17" xfId="0" applyNumberFormat="1" applyFont="1" applyBorder="1" applyAlignment="1">
      <alignment horizontal="center"/>
    </xf>
    <xf numFmtId="0" fontId="11" fillId="0" borderId="18" xfId="0" applyFont="1" applyBorder="1" applyAlignment="1">
      <alignment horizontal="center"/>
    </xf>
    <xf numFmtId="3" fontId="11" fillId="5" borderId="19" xfId="0" applyNumberFormat="1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0" fontId="1" fillId="0" borderId="0" xfId="0" applyFont="1"/>
    <xf numFmtId="10" fontId="9" fillId="6" borderId="0" xfId="0" applyNumberFormat="1" applyFont="1" applyFill="1" applyProtection="1">
      <protection locked="0"/>
    </xf>
    <xf numFmtId="0" fontId="16" fillId="0" borderId="0" xfId="0" applyFont="1" applyAlignment="1">
      <alignment horizontal="center"/>
    </xf>
    <xf numFmtId="14" fontId="11" fillId="3" borderId="0" xfId="0" applyNumberFormat="1" applyFont="1" applyFill="1" applyAlignment="1" applyProtection="1">
      <alignment horizontal="center"/>
      <protection locked="0"/>
    </xf>
    <xf numFmtId="0" fontId="11" fillId="3" borderId="0" xfId="0" applyFont="1" applyFill="1" applyAlignment="1" applyProtection="1">
      <alignment horizontal="left"/>
      <protection locked="0"/>
    </xf>
    <xf numFmtId="0" fontId="11" fillId="3" borderId="9" xfId="0" applyFont="1" applyFill="1" applyBorder="1" applyAlignment="1" applyProtection="1">
      <alignment horizontal="center"/>
      <protection locked="0"/>
    </xf>
    <xf numFmtId="164" fontId="11" fillId="3" borderId="9" xfId="1" applyFont="1" applyFill="1" applyBorder="1" applyAlignment="1" applyProtection="1">
      <alignment horizontal="right"/>
      <protection locked="0"/>
    </xf>
    <xf numFmtId="0" fontId="11" fillId="0" borderId="6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4" fontId="11" fillId="0" borderId="6" xfId="0" applyNumberFormat="1" applyFont="1" applyBorder="1" applyAlignment="1">
      <alignment horizontal="center" vertical="center" wrapText="1"/>
    </xf>
    <xf numFmtId="4" fontId="11" fillId="0" borderId="12" xfId="0" applyNumberFormat="1" applyFont="1" applyBorder="1" applyAlignment="1">
      <alignment horizontal="center" vertical="center" wrapText="1"/>
    </xf>
    <xf numFmtId="4" fontId="11" fillId="0" borderId="13" xfId="0" applyNumberFormat="1" applyFont="1" applyBorder="1" applyAlignment="1">
      <alignment horizontal="center" vertical="center" wrapText="1"/>
    </xf>
    <xf numFmtId="4" fontId="11" fillId="0" borderId="14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3" borderId="0" xfId="0" quotePrefix="1" applyFont="1" applyFill="1" applyAlignment="1" applyProtection="1">
      <alignment horizontal="left"/>
      <protection locked="0"/>
    </xf>
    <xf numFmtId="4" fontId="11" fillId="3" borderId="9" xfId="0" applyNumberFormat="1" applyFont="1" applyFill="1" applyBorder="1" applyAlignment="1" applyProtection="1">
      <alignment horizontal="center"/>
      <protection locked="0"/>
    </xf>
    <xf numFmtId="164" fontId="11" fillId="3" borderId="1" xfId="1" applyFont="1" applyFill="1" applyBorder="1" applyAlignment="1" applyProtection="1">
      <alignment horizontal="center"/>
      <protection locked="0"/>
    </xf>
    <xf numFmtId="164" fontId="11" fillId="3" borderId="2" xfId="1" applyFont="1" applyFill="1" applyBorder="1" applyAlignment="1" applyProtection="1">
      <alignment horizontal="center"/>
      <protection locked="0"/>
    </xf>
    <xf numFmtId="4" fontId="11" fillId="3" borderId="1" xfId="0" applyNumberFormat="1" applyFont="1" applyFill="1" applyBorder="1" applyAlignment="1" applyProtection="1">
      <alignment horizontal="center"/>
      <protection locked="0"/>
    </xf>
    <xf numFmtId="4" fontId="11" fillId="3" borderId="2" xfId="0" applyNumberFormat="1" applyFont="1" applyFill="1" applyBorder="1" applyAlignment="1" applyProtection="1">
      <alignment horizontal="center"/>
      <protection locked="0"/>
    </xf>
    <xf numFmtId="0" fontId="11" fillId="3" borderId="1" xfId="0" applyFont="1" applyFill="1" applyBorder="1" applyAlignment="1" applyProtection="1">
      <alignment horizontal="center"/>
      <protection locked="0"/>
    </xf>
    <xf numFmtId="0" fontId="11" fillId="3" borderId="3" xfId="0" applyFont="1" applyFill="1" applyBorder="1" applyAlignment="1" applyProtection="1">
      <alignment horizontal="center"/>
      <protection locked="0"/>
    </xf>
    <xf numFmtId="0" fontId="11" fillId="3" borderId="2" xfId="0" applyFont="1" applyFill="1" applyBorder="1" applyAlignment="1" applyProtection="1">
      <alignment horizontal="center"/>
      <protection locked="0"/>
    </xf>
    <xf numFmtId="164" fontId="11" fillId="3" borderId="3" xfId="1" applyFont="1" applyFill="1" applyBorder="1" applyAlignment="1" applyProtection="1">
      <alignment horizontal="center"/>
      <protection locked="0"/>
    </xf>
    <xf numFmtId="0" fontId="11" fillId="0" borderId="9" xfId="0" applyFont="1" applyBorder="1" applyAlignment="1">
      <alignment horizontal="center"/>
    </xf>
    <xf numFmtId="164" fontId="11" fillId="0" borderId="9" xfId="1" applyFont="1" applyBorder="1" applyAlignment="1" applyProtection="1">
      <alignment horizontal="center"/>
      <protection locked="0"/>
    </xf>
    <xf numFmtId="164" fontId="11" fillId="0" borderId="9" xfId="1" applyFont="1" applyBorder="1" applyAlignment="1" applyProtection="1">
      <alignment horizontal="center"/>
    </xf>
    <xf numFmtId="4" fontId="11" fillId="0" borderId="9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0" fontId="8" fillId="0" borderId="1" xfId="0" applyNumberFormat="1" applyFont="1" applyBorder="1" applyAlignment="1">
      <alignment horizontal="center" vertical="center"/>
    </xf>
    <xf numFmtId="10" fontId="8" fillId="0" borderId="3" xfId="0" applyNumberFormat="1" applyFont="1" applyBorder="1" applyAlignment="1">
      <alignment horizontal="center" vertical="center"/>
    </xf>
    <xf numFmtId="10" fontId="8" fillId="0" borderId="2" xfId="0" applyNumberFormat="1" applyFont="1" applyBorder="1" applyAlignment="1">
      <alignment horizontal="center" vertical="center"/>
    </xf>
    <xf numFmtId="10" fontId="8" fillId="0" borderId="1" xfId="2" applyNumberFormat="1" applyFont="1" applyBorder="1" applyAlignment="1">
      <alignment horizontal="center" vertical="center"/>
    </xf>
    <xf numFmtId="10" fontId="8" fillId="0" borderId="3" xfId="2" applyNumberFormat="1" applyFont="1" applyBorder="1" applyAlignment="1">
      <alignment horizontal="center" vertical="center"/>
    </xf>
    <xf numFmtId="10" fontId="8" fillId="0" borderId="2" xfId="2" applyNumberFormat="1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0" fontId="5" fillId="0" borderId="1" xfId="2" applyNumberFormat="1" applyFont="1" applyBorder="1" applyAlignment="1">
      <alignment horizontal="center" vertical="center"/>
    </xf>
    <xf numFmtId="10" fontId="5" fillId="0" borderId="3" xfId="2" applyNumberFormat="1" applyFont="1" applyBorder="1" applyAlignment="1">
      <alignment horizontal="center" vertical="center"/>
    </xf>
    <xf numFmtId="10" fontId="5" fillId="0" borderId="2" xfId="2" applyNumberFormat="1" applyFont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/>
    </xf>
    <xf numFmtId="10" fontId="5" fillId="0" borderId="3" xfId="0" applyNumberFormat="1" applyFont="1" applyBorder="1" applyAlignment="1">
      <alignment horizontal="center" vertical="center"/>
    </xf>
    <xf numFmtId="10" fontId="5" fillId="0" borderId="2" xfId="0" applyNumberFormat="1" applyFont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3" fontId="21" fillId="0" borderId="0" xfId="0" applyNumberFormat="1" applyFont="1" applyAlignment="1">
      <alignment horizontal="left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8D8F4"/>
      <color rgb="FFD5B8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508000</xdr:colOff>
      <xdr:row>0</xdr:row>
      <xdr:rowOff>38101</xdr:rowOff>
    </xdr:from>
    <xdr:to>
      <xdr:col>6</xdr:col>
      <xdr:colOff>444500</xdr:colOff>
      <xdr:row>3</xdr:row>
      <xdr:rowOff>146051</xdr:rowOff>
    </xdr:to>
    <xdr:pic>
      <xdr:nvPicPr>
        <xdr:cNvPr id="3" name="Picture 2" descr="AmIslamic Bank Logo | About of logos">
          <a:extLst>
            <a:ext uri="{FF2B5EF4-FFF2-40B4-BE49-F238E27FC236}">
              <a16:creationId xmlns:a16="http://schemas.microsoft.com/office/drawing/2014/main" id="{2F1BFA41-8D5C-49D6-A1F2-A2D2B111C704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396" b="11102"/>
        <a:stretch/>
      </xdr:blipFill>
      <xdr:spPr bwMode="auto">
        <a:xfrm>
          <a:off x="2578100" y="38101"/>
          <a:ext cx="1860550" cy="698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harles%20Fong\1%20CK%20Prospecting\1%20V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sa"/>
      <sheetName val="BPA"/>
      <sheetName val="RHB_IDSB-DSR"/>
      <sheetName val="AIB-DSR"/>
      <sheetName val="PiBB-DSR "/>
      <sheetName val="DSR-CCRIS Format"/>
      <sheetName val="Penjimatan"/>
      <sheetName val="BAutoDebit"/>
      <sheetName val="BKR-DSR"/>
      <sheetName val="Takaful"/>
      <sheetName val="Compatibility Repor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 codeName="Sheet1"/>
  <dimension ref="A5:R57"/>
  <sheetViews>
    <sheetView tabSelected="1" topLeftCell="A88" workbookViewId="0">
      <selection activeCell="E34" sqref="E34"/>
    </sheetView>
  </sheetViews>
  <sheetFormatPr defaultColWidth="9.140625" defaultRowHeight="15.75"/>
  <cols>
    <col min="1" max="1" width="9.140625" style="19"/>
    <col min="2" max="2" width="11.28515625" style="19" customWidth="1"/>
    <col min="3" max="7" width="9.140625" style="19"/>
    <col min="8" max="8" width="9.28515625" style="19" customWidth="1"/>
    <col min="9" max="9" width="14.28515625" style="20" customWidth="1"/>
    <col min="10" max="10" width="9.140625" style="19"/>
    <col min="11" max="11" width="11.28515625" style="21" customWidth="1"/>
    <col min="12" max="14" width="9.140625" style="19"/>
    <col min="15" max="15" width="9.140625" style="19" hidden="1" customWidth="1"/>
    <col min="16" max="16" width="9.140625" style="54" hidden="1" customWidth="1"/>
    <col min="17" max="17" width="0" style="19" hidden="1" customWidth="1"/>
    <col min="18" max="18" width="11.140625" style="19" hidden="1" customWidth="1"/>
    <col min="19" max="16384" width="9.140625" style="19"/>
  </cols>
  <sheetData>
    <row r="5" spans="1:16" ht="20.25">
      <c r="A5" s="81" t="s">
        <v>43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/>
    </row>
    <row r="6" spans="1:16" ht="20.25">
      <c r="A6" s="78"/>
      <c r="B6" s="78"/>
      <c r="C6" s="78"/>
      <c r="D6" s="78"/>
      <c r="E6" s="78"/>
      <c r="F6" s="78"/>
      <c r="G6" s="78"/>
      <c r="H6" s="78"/>
      <c r="I6" s="78"/>
      <c r="J6" s="78"/>
      <c r="K6" s="78"/>
      <c r="L6"/>
    </row>
    <row r="7" spans="1:16">
      <c r="A7" s="19" t="s">
        <v>0</v>
      </c>
      <c r="B7" s="22"/>
      <c r="C7" s="82">
        <v>44387</v>
      </c>
      <c r="D7" s="82"/>
      <c r="H7" s="19" t="s">
        <v>1</v>
      </c>
      <c r="I7" s="29" t="s">
        <v>2</v>
      </c>
    </row>
    <row r="8" spans="1:16">
      <c r="B8" s="22"/>
    </row>
    <row r="9" spans="1:16" ht="16.5" thickBot="1">
      <c r="A9" s="19" t="s">
        <v>3</v>
      </c>
      <c r="B9" s="22"/>
      <c r="C9" s="83" t="s">
        <v>69</v>
      </c>
      <c r="D9" s="83"/>
      <c r="E9" s="83"/>
      <c r="F9" s="83"/>
    </row>
    <row r="10" spans="1:16">
      <c r="A10" s="19" t="s">
        <v>4</v>
      </c>
      <c r="B10" s="22"/>
      <c r="C10" s="102" t="s">
        <v>70</v>
      </c>
      <c r="D10" s="83"/>
      <c r="E10" s="83"/>
      <c r="G10" s="74" t="s">
        <v>49</v>
      </c>
      <c r="H10" s="75" t="s">
        <v>50</v>
      </c>
      <c r="I10" s="76" t="s">
        <v>68</v>
      </c>
      <c r="O10" s="51" t="s">
        <v>51</v>
      </c>
      <c r="P10" s="53" t="str">
        <f>MID(C10,5,2)</f>
        <v>21</v>
      </c>
    </row>
    <row r="11" spans="1:16" ht="16.5" thickBot="1">
      <c r="B11" s="22"/>
      <c r="F11" s="50" t="s">
        <v>48</v>
      </c>
      <c r="G11" s="59">
        <f ca="1">P22</f>
        <v>40</v>
      </c>
      <c r="H11" s="61">
        <f ca="1">(P24-P22)*12</f>
        <v>4.0082135523614113</v>
      </c>
      <c r="I11" s="77">
        <f ca="1">IF(O29&gt;48,59-O29,10)</f>
        <v>10</v>
      </c>
      <c r="O11" s="51" t="s">
        <v>52</v>
      </c>
      <c r="P11" s="53" t="str">
        <f>MID(C10,3,2)</f>
        <v>02</v>
      </c>
    </row>
    <row r="12" spans="1:16">
      <c r="A12" s="23" t="s">
        <v>5</v>
      </c>
      <c r="O12" s="51" t="s">
        <v>53</v>
      </c>
      <c r="P12" s="53" t="str">
        <f>LEFT(C10,2)</f>
        <v>82</v>
      </c>
    </row>
    <row r="13" spans="1:16">
      <c r="A13" s="24"/>
      <c r="B13" s="24"/>
      <c r="C13" s="24"/>
      <c r="D13" s="24"/>
      <c r="E13" s="24"/>
      <c r="F13" s="24"/>
      <c r="G13" s="24"/>
      <c r="H13" s="24"/>
      <c r="I13" s="30"/>
      <c r="J13" s="24"/>
      <c r="K13" s="31"/>
      <c r="O13" s="51" t="s">
        <v>54</v>
      </c>
      <c r="P13" s="53" t="str">
        <f>P10&amp;"/"&amp;P11&amp;"/"&amp;P12</f>
        <v>21/02/82</v>
      </c>
    </row>
    <row r="14" spans="1:16">
      <c r="A14" s="24" t="s">
        <v>6</v>
      </c>
      <c r="B14" s="24"/>
      <c r="C14" s="24"/>
      <c r="D14" s="24"/>
      <c r="E14" s="24"/>
      <c r="F14" s="24"/>
      <c r="G14" s="24"/>
      <c r="H14" s="24"/>
      <c r="I14" s="32">
        <v>2623.14</v>
      </c>
      <c r="J14" s="24"/>
      <c r="K14" s="31"/>
      <c r="O14" s="51" t="s">
        <v>54</v>
      </c>
      <c r="P14" s="55">
        <f>DATEVALUE(P13)</f>
        <v>30003</v>
      </c>
    </row>
    <row r="15" spans="1:16">
      <c r="A15" s="24" t="s">
        <v>7</v>
      </c>
      <c r="B15" s="24"/>
      <c r="C15" s="24"/>
      <c r="D15" s="24"/>
      <c r="E15" s="24"/>
      <c r="F15" s="24"/>
      <c r="G15" s="24"/>
      <c r="H15" s="24"/>
      <c r="I15" s="32">
        <v>1748.11</v>
      </c>
      <c r="J15" s="24"/>
      <c r="K15" s="31"/>
      <c r="O15" s="51" t="s">
        <v>54</v>
      </c>
      <c r="P15" s="53" t="str">
        <f>P11&amp;"/"&amp;P10&amp;"/"&amp;P12</f>
        <v>02/21/82</v>
      </c>
    </row>
    <row r="16" spans="1:16">
      <c r="A16" s="25" t="s">
        <v>8</v>
      </c>
      <c r="B16" s="25"/>
      <c r="C16" s="25"/>
      <c r="D16" s="25"/>
      <c r="E16" s="25"/>
      <c r="F16" s="25"/>
      <c r="G16" s="25"/>
      <c r="H16" s="25"/>
      <c r="I16" s="33">
        <f>+G30</f>
        <v>674.1099999999999</v>
      </c>
      <c r="J16" s="24"/>
      <c r="K16" s="31"/>
      <c r="O16" s="51" t="s">
        <v>54</v>
      </c>
      <c r="P16" s="56" t="e">
        <f>DATEVALUE(P15)</f>
        <v>#VALUE!</v>
      </c>
    </row>
    <row r="17" spans="1:16">
      <c r="A17" s="26" t="s">
        <v>9</v>
      </c>
      <c r="B17" s="26"/>
      <c r="C17" s="26"/>
      <c r="D17" s="26"/>
      <c r="E17" s="26"/>
      <c r="F17" s="26"/>
      <c r="G17" s="26"/>
      <c r="H17" s="26"/>
      <c r="I17" s="34">
        <f>(0.6*I14)-I15+I16</f>
        <v>499.88399999999979</v>
      </c>
      <c r="J17" s="24"/>
      <c r="K17" s="31"/>
      <c r="O17" s="51"/>
      <c r="P17" s="53"/>
    </row>
    <row r="18" spans="1:16" ht="9.75" customHeight="1">
      <c r="A18" s="26"/>
      <c r="B18" s="24"/>
      <c r="C18" s="24"/>
      <c r="D18" s="24"/>
      <c r="E18" s="24"/>
      <c r="F18" s="24"/>
      <c r="G18" s="24"/>
      <c r="H18" s="24"/>
      <c r="I18" s="34"/>
      <c r="J18" s="24"/>
      <c r="K18" s="31"/>
      <c r="O18" s="51" t="s">
        <v>55</v>
      </c>
      <c r="P18" s="57">
        <f ca="1">(TODAY()-I14)/365</f>
        <v>115.37495890410959</v>
      </c>
    </row>
    <row r="19" spans="1:16" ht="9.75" customHeight="1">
      <c r="A19" s="24"/>
      <c r="B19" s="24"/>
      <c r="C19" s="24"/>
      <c r="D19" s="24"/>
      <c r="E19" s="24"/>
      <c r="F19" s="24"/>
      <c r="G19" s="24"/>
      <c r="H19" s="24"/>
      <c r="I19" s="30"/>
      <c r="J19" s="24"/>
      <c r="K19" s="31"/>
      <c r="O19" s="51" t="s">
        <v>56</v>
      </c>
      <c r="P19" s="52">
        <f ca="1">P20-21960</f>
        <v>22775</v>
      </c>
    </row>
    <row r="20" spans="1:16">
      <c r="A20" s="27" t="s">
        <v>10</v>
      </c>
      <c r="B20" s="24"/>
      <c r="C20" s="24"/>
      <c r="D20" s="24"/>
      <c r="E20" s="24"/>
      <c r="F20" s="24"/>
      <c r="G20" s="24"/>
      <c r="H20" s="24"/>
      <c r="I20" s="30"/>
      <c r="J20" s="24"/>
      <c r="K20" s="31"/>
      <c r="O20" s="51" t="s">
        <v>57</v>
      </c>
      <c r="P20" s="52">
        <f ca="1">TODAY()</f>
        <v>44735</v>
      </c>
    </row>
    <row r="21" spans="1:16">
      <c r="A21" s="24"/>
      <c r="B21" s="24"/>
      <c r="C21" s="24"/>
      <c r="D21" s="24"/>
      <c r="E21" s="24"/>
      <c r="F21" s="24"/>
      <c r="G21" s="24"/>
      <c r="H21" s="24"/>
      <c r="I21" s="30"/>
      <c r="J21" s="24"/>
      <c r="K21" s="31"/>
      <c r="O21" s="51" t="e">
        <f ca="1">IF(P14,DATED(P14,P20,"Y"),IF(P16,DATED(P16,P20,"Y")))</f>
        <v>#NAME?</v>
      </c>
      <c r="P21" s="53" t="e">
        <f ca="1">DATEDIF(P16,TODAY(),"Y")</f>
        <v>#VALUE!</v>
      </c>
    </row>
    <row r="22" spans="1:16">
      <c r="A22" s="94" t="s">
        <v>11</v>
      </c>
      <c r="B22" s="95"/>
      <c r="C22" s="96"/>
      <c r="D22" s="86" t="s">
        <v>12</v>
      </c>
      <c r="E22" s="100"/>
      <c r="F22" s="87"/>
      <c r="G22" s="86" t="s">
        <v>13</v>
      </c>
      <c r="H22" s="87"/>
      <c r="I22" s="90" t="s">
        <v>14</v>
      </c>
      <c r="J22" s="91"/>
      <c r="K22" s="31"/>
      <c r="O22" s="51"/>
      <c r="P22" s="53">
        <f ca="1">DATEDIF(P14,TODAY(),"Y")</f>
        <v>40</v>
      </c>
    </row>
    <row r="23" spans="1:16">
      <c r="A23" s="97"/>
      <c r="B23" s="98"/>
      <c r="C23" s="99"/>
      <c r="D23" s="88"/>
      <c r="E23" s="101"/>
      <c r="F23" s="89"/>
      <c r="G23" s="88"/>
      <c r="H23" s="89"/>
      <c r="I23" s="92"/>
      <c r="J23" s="93"/>
      <c r="O23" s="51"/>
      <c r="P23" s="53"/>
    </row>
    <row r="24" spans="1:16">
      <c r="A24" s="84" t="s">
        <v>71</v>
      </c>
      <c r="B24" s="84"/>
      <c r="C24" s="84"/>
      <c r="D24" s="85">
        <v>15004.22</v>
      </c>
      <c r="E24" s="85"/>
      <c r="F24" s="85"/>
      <c r="G24" s="85">
        <v>268.02</v>
      </c>
      <c r="H24" s="85"/>
      <c r="I24" s="103"/>
      <c r="J24" s="103"/>
      <c r="O24" s="51"/>
      <c r="P24" s="58">
        <f ca="1">(TODAY()-P13)/365.25</f>
        <v>40.334017796030118</v>
      </c>
    </row>
    <row r="25" spans="1:16">
      <c r="A25" s="84" t="s">
        <v>71</v>
      </c>
      <c r="B25" s="84"/>
      <c r="C25" s="84"/>
      <c r="D25" s="85">
        <v>25000</v>
      </c>
      <c r="E25" s="85"/>
      <c r="F25" s="85"/>
      <c r="G25" s="85">
        <v>406.09</v>
      </c>
      <c r="H25" s="85"/>
      <c r="I25" s="103"/>
      <c r="J25" s="103"/>
    </row>
    <row r="26" spans="1:16">
      <c r="A26" s="108"/>
      <c r="B26" s="109"/>
      <c r="C26" s="110"/>
      <c r="D26" s="104"/>
      <c r="E26" s="111"/>
      <c r="F26" s="105"/>
      <c r="G26" s="104"/>
      <c r="H26" s="105"/>
      <c r="I26" s="106"/>
      <c r="J26" s="107"/>
    </row>
    <row r="27" spans="1:16">
      <c r="A27" s="108"/>
      <c r="B27" s="109"/>
      <c r="C27" s="110"/>
      <c r="D27" s="104"/>
      <c r="E27" s="111"/>
      <c r="F27" s="105"/>
      <c r="G27" s="104"/>
      <c r="H27" s="105"/>
      <c r="I27" s="106"/>
      <c r="J27" s="107"/>
    </row>
    <row r="28" spans="1:16">
      <c r="A28" s="108"/>
      <c r="B28" s="109"/>
      <c r="C28" s="110"/>
      <c r="D28" s="104"/>
      <c r="E28" s="111"/>
      <c r="F28" s="105"/>
      <c r="G28" s="104"/>
      <c r="H28" s="105"/>
      <c r="I28" s="106"/>
      <c r="J28" s="107"/>
    </row>
    <row r="29" spans="1:16">
      <c r="A29" s="84"/>
      <c r="B29" s="84"/>
      <c r="C29" s="84"/>
      <c r="D29" s="85"/>
      <c r="E29" s="85"/>
      <c r="F29" s="85"/>
      <c r="G29" s="85"/>
      <c r="H29" s="85"/>
      <c r="I29" s="103"/>
      <c r="J29" s="103"/>
      <c r="O29" s="54">
        <f ca="1">IF(H11&gt;0,G11+1,G11)</f>
        <v>41</v>
      </c>
    </row>
    <row r="30" spans="1:16">
      <c r="A30" s="112" t="s">
        <v>15</v>
      </c>
      <c r="B30" s="112"/>
      <c r="C30" s="112"/>
      <c r="D30" s="113">
        <f>SUM(D24:D29)</f>
        <v>40004.22</v>
      </c>
      <c r="E30" s="113"/>
      <c r="F30" s="113"/>
      <c r="G30" s="114">
        <f>SUM(G24:G29)</f>
        <v>674.1099999999999</v>
      </c>
      <c r="H30" s="114"/>
      <c r="I30" s="115"/>
      <c r="J30" s="115"/>
    </row>
    <row r="32" spans="1:16">
      <c r="A32" s="23" t="s">
        <v>16</v>
      </c>
    </row>
    <row r="34" spans="1:18">
      <c r="A34" s="19" t="s">
        <v>17</v>
      </c>
      <c r="I34" s="35">
        <v>42000</v>
      </c>
    </row>
    <row r="35" spans="1:18">
      <c r="A35" s="19" t="s">
        <v>18</v>
      </c>
      <c r="I35" s="36">
        <v>10</v>
      </c>
    </row>
    <row r="36" spans="1:18">
      <c r="A36" s="19" t="s">
        <v>19</v>
      </c>
      <c r="I36" s="37">
        <f>I35*12</f>
        <v>120</v>
      </c>
    </row>
    <row r="37" spans="1:18" ht="19.5" customHeight="1">
      <c r="A37" s="19" t="s">
        <v>74</v>
      </c>
      <c r="H37" s="28"/>
      <c r="I37" s="80">
        <v>5.8999999999999997E-2</v>
      </c>
      <c r="R37" s="19" t="s">
        <v>72</v>
      </c>
    </row>
    <row r="38" spans="1:18">
      <c r="A38" s="19" t="s">
        <v>20</v>
      </c>
      <c r="I38" s="20">
        <f>IF(I36&gt;3,I34*I35*I37,I34*I35*H37)</f>
        <v>24780</v>
      </c>
      <c r="R38" s="28">
        <v>3.9899999999999998E-2</v>
      </c>
    </row>
    <row r="39" spans="1:18">
      <c r="A39" s="19" t="s">
        <v>21</v>
      </c>
      <c r="I39" s="20">
        <f>I34+I38</f>
        <v>66780</v>
      </c>
      <c r="R39" s="28">
        <v>4.4499999999999998E-2</v>
      </c>
    </row>
    <row r="40" spans="1:18" s="17" customFormat="1">
      <c r="A40" s="17" t="s">
        <v>22</v>
      </c>
      <c r="I40" s="38">
        <f>I39/I36</f>
        <v>556.5</v>
      </c>
      <c r="J40" s="39" t="s">
        <v>23</v>
      </c>
      <c r="K40" s="40">
        <f>I40</f>
        <v>556.5</v>
      </c>
      <c r="P40" s="59"/>
      <c r="R40" s="28">
        <v>5.8999999999999997E-2</v>
      </c>
    </row>
    <row r="41" spans="1:18" s="17" customFormat="1">
      <c r="A41" s="46" t="s">
        <v>44</v>
      </c>
      <c r="I41" s="41">
        <v>486</v>
      </c>
      <c r="J41" s="46" t="s">
        <v>46</v>
      </c>
      <c r="K41" s="40"/>
      <c r="P41" s="59"/>
      <c r="R41" s="28"/>
    </row>
    <row r="42" spans="1:18" s="18" customFormat="1" ht="18.75">
      <c r="A42" s="47" t="s">
        <v>45</v>
      </c>
      <c r="I42" s="42">
        <f>I41/0.98</f>
        <v>495.91836734693879</v>
      </c>
      <c r="J42" s="18" t="s">
        <v>24</v>
      </c>
      <c r="K42" s="43"/>
      <c r="P42" s="60"/>
    </row>
    <row r="44" spans="1:18">
      <c r="A44" s="17" t="s">
        <v>25</v>
      </c>
    </row>
    <row r="46" spans="1:18">
      <c r="A46" s="19" t="s">
        <v>26</v>
      </c>
      <c r="I46" s="20">
        <f>I34</f>
        <v>42000</v>
      </c>
    </row>
    <row r="47" spans="1:18">
      <c r="A47" s="19" t="s">
        <v>27</v>
      </c>
    </row>
    <row r="48" spans="1:18">
      <c r="A48" s="19" t="s">
        <v>28</v>
      </c>
      <c r="I48" s="20">
        <v>10</v>
      </c>
      <c r="K48" s="21" t="s">
        <v>29</v>
      </c>
    </row>
    <row r="49" spans="1:16">
      <c r="A49" s="19" t="s">
        <v>30</v>
      </c>
      <c r="I49" s="20">
        <f>0.005*I46</f>
        <v>210</v>
      </c>
      <c r="K49" s="21" t="s">
        <v>31</v>
      </c>
    </row>
    <row r="50" spans="1:16">
      <c r="A50" s="19" t="s">
        <v>32</v>
      </c>
      <c r="I50" s="73">
        <f ca="1">Takaful!K5</f>
        <v>926.94</v>
      </c>
    </row>
    <row r="51" spans="1:16">
      <c r="A51" s="25" t="s">
        <v>33</v>
      </c>
      <c r="B51" s="25"/>
      <c r="C51" s="25"/>
      <c r="D51" s="25"/>
      <c r="E51" s="25"/>
      <c r="F51" s="25"/>
      <c r="G51" s="25"/>
      <c r="H51" s="25"/>
      <c r="I51" s="72"/>
    </row>
    <row r="52" spans="1:16" s="18" customFormat="1" ht="18.75">
      <c r="A52" s="18" t="s">
        <v>34</v>
      </c>
      <c r="I52" s="44">
        <f ca="1">I46-I48-I49-I50-I51</f>
        <v>40853.06</v>
      </c>
      <c r="K52" s="43"/>
      <c r="P52" s="60"/>
    </row>
    <row r="53" spans="1:16">
      <c r="A53" s="19" t="s">
        <v>27</v>
      </c>
    </row>
    <row r="54" spans="1:16">
      <c r="A54" s="25" t="s">
        <v>35</v>
      </c>
      <c r="B54" s="25"/>
      <c r="C54" s="25"/>
      <c r="D54" s="25"/>
      <c r="E54" s="25"/>
      <c r="F54" s="25"/>
      <c r="G54" s="25"/>
      <c r="H54" s="25"/>
      <c r="I54" s="33">
        <f>D30</f>
        <v>40004.22</v>
      </c>
    </row>
    <row r="55" spans="1:16" s="18" customFormat="1" ht="18.75">
      <c r="A55" s="18" t="s">
        <v>36</v>
      </c>
      <c r="I55" s="44">
        <f ca="1">I52-I54</f>
        <v>848.83999999999651</v>
      </c>
      <c r="K55" s="43"/>
      <c r="P55" s="60"/>
    </row>
    <row r="57" spans="1:16" s="17" customFormat="1">
      <c r="A57" s="17" t="s">
        <v>37</v>
      </c>
      <c r="I57" s="45">
        <f ca="1">I55/I46</f>
        <v>2.0210476190476109E-2</v>
      </c>
      <c r="K57" s="40"/>
      <c r="P57" s="59"/>
    </row>
  </sheetData>
  <sheetProtection algorithmName="SHA-512" hashValue="eURoV8GfSW/idNtwKLHrw50gFLxXkC/FxVTKpSZCHvC2vKgCiARug4L1+rUf4GHDlej8elkybdI1hVUuCZeIsQ==" saltValue="i0sQ5kxndTK+EZG5k8FxZA==" spinCount="100000" sheet="1" objects="1" scenarios="1"/>
  <mergeCells count="36">
    <mergeCell ref="A30:C30"/>
    <mergeCell ref="D30:F30"/>
    <mergeCell ref="G30:H30"/>
    <mergeCell ref="I30:J30"/>
    <mergeCell ref="A29:C29"/>
    <mergeCell ref="D29:F29"/>
    <mergeCell ref="G29:H29"/>
    <mergeCell ref="I29:J29"/>
    <mergeCell ref="A25:C25"/>
    <mergeCell ref="D25:F25"/>
    <mergeCell ref="G25:H25"/>
    <mergeCell ref="I25:J25"/>
    <mergeCell ref="G28:H28"/>
    <mergeCell ref="I28:J28"/>
    <mergeCell ref="A28:C28"/>
    <mergeCell ref="D28:F28"/>
    <mergeCell ref="D26:F26"/>
    <mergeCell ref="D27:F27"/>
    <mergeCell ref="G26:H26"/>
    <mergeCell ref="G27:H27"/>
    <mergeCell ref="I26:J26"/>
    <mergeCell ref="I27:J27"/>
    <mergeCell ref="A26:C26"/>
    <mergeCell ref="A27:C27"/>
    <mergeCell ref="A5:K5"/>
    <mergeCell ref="C7:D7"/>
    <mergeCell ref="C9:F9"/>
    <mergeCell ref="A24:C24"/>
    <mergeCell ref="D24:F24"/>
    <mergeCell ref="G22:H23"/>
    <mergeCell ref="I22:J23"/>
    <mergeCell ref="A22:C23"/>
    <mergeCell ref="D22:F23"/>
    <mergeCell ref="C10:E10"/>
    <mergeCell ref="G24:H24"/>
    <mergeCell ref="I24:J24"/>
  </mergeCells>
  <dataValidations count="1">
    <dataValidation type="list" allowBlank="1" showInputMessage="1" showErrorMessage="1" sqref="I37" xr:uid="{25109027-B6B7-4373-B4A1-5CF678F718C1}">
      <formula1>products</formula1>
    </dataValidation>
  </dataValidations>
  <pageMargins left="0.69930555555555596" right="0.69930555555555596" top="0.75" bottom="0.75" header="0.3" footer="0.3"/>
  <pageSetup paperSize="9" scale="5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K116"/>
  <sheetViews>
    <sheetView workbookViewId="0">
      <selection activeCell="E5" sqref="E5"/>
    </sheetView>
  </sheetViews>
  <sheetFormatPr defaultColWidth="9" defaultRowHeight="15"/>
  <cols>
    <col min="1" max="1" width="16.5703125" customWidth="1"/>
    <col min="10" max="10" width="12.140625" customWidth="1"/>
  </cols>
  <sheetData>
    <row r="1" spans="1:11" ht="18.75">
      <c r="A1" s="116"/>
      <c r="B1" s="116"/>
      <c r="C1" s="116"/>
      <c r="D1" s="116"/>
      <c r="E1" s="116"/>
      <c r="F1" s="116"/>
      <c r="G1" s="116"/>
      <c r="H1" s="116"/>
      <c r="I1" s="116"/>
      <c r="J1" s="116"/>
    </row>
    <row r="2" spans="1:11" ht="21">
      <c r="A2" s="117" t="s">
        <v>73</v>
      </c>
      <c r="B2" s="117"/>
      <c r="C2" s="117"/>
      <c r="D2" s="117"/>
      <c r="E2" s="117"/>
      <c r="F2" s="117"/>
      <c r="G2" s="117"/>
      <c r="H2" s="117"/>
      <c r="I2" s="117"/>
      <c r="J2" s="117"/>
    </row>
    <row r="3" spans="1:11" ht="15.75">
      <c r="A3" s="1"/>
      <c r="B3" s="1"/>
      <c r="C3" s="1"/>
      <c r="D3" s="1"/>
      <c r="E3" s="1" t="s">
        <v>38</v>
      </c>
      <c r="F3" s="1"/>
      <c r="G3" s="1"/>
      <c r="H3" s="1"/>
      <c r="I3" s="14" t="s">
        <v>39</v>
      </c>
      <c r="J3" s="15">
        <v>0.02</v>
      </c>
      <c r="K3" s="16">
        <f>+J3+100%</f>
        <v>1.02</v>
      </c>
    </row>
    <row r="4" spans="1:11" s="12" customFormat="1" ht="23.25">
      <c r="A4" s="13" t="s">
        <v>40</v>
      </c>
      <c r="B4" s="118">
        <v>3.9899999999999998E-2</v>
      </c>
      <c r="C4" s="119"/>
      <c r="D4" s="120"/>
      <c r="E4" s="121">
        <v>3.9899999999999998E-2</v>
      </c>
      <c r="F4" s="122"/>
      <c r="G4" s="122"/>
      <c r="H4" s="122"/>
      <c r="I4" s="122"/>
      <c r="J4" s="123"/>
    </row>
    <row r="5" spans="1:11" ht="21.75" customHeight="1">
      <c r="A5" s="3" t="s">
        <v>41</v>
      </c>
      <c r="B5" s="4">
        <v>24</v>
      </c>
      <c r="C5" s="4">
        <v>36</v>
      </c>
      <c r="D5" s="4">
        <v>48</v>
      </c>
      <c r="E5" s="4">
        <v>60</v>
      </c>
      <c r="F5" s="4">
        <v>72</v>
      </c>
      <c r="G5" s="4">
        <v>84</v>
      </c>
      <c r="H5" s="4">
        <v>96</v>
      </c>
      <c r="I5" s="4">
        <v>108</v>
      </c>
      <c r="J5" s="4">
        <v>120</v>
      </c>
    </row>
    <row r="6" spans="1:11" ht="16.5" customHeight="1">
      <c r="A6" s="5" t="s">
        <v>42</v>
      </c>
      <c r="B6" s="6">
        <f>+B4/12</f>
        <v>3.3249999999999998E-3</v>
      </c>
      <c r="C6" s="7"/>
      <c r="D6" s="6"/>
      <c r="E6" s="6">
        <f>+E4/12</f>
        <v>3.3249999999999998E-3</v>
      </c>
      <c r="F6" s="8"/>
      <c r="G6" s="8"/>
      <c r="H6" s="8"/>
      <c r="I6" s="8"/>
      <c r="J6" s="8"/>
    </row>
    <row r="7" spans="1:11">
      <c r="A7" s="9">
        <v>2000</v>
      </c>
      <c r="B7" s="10">
        <f>((A7*$B$6*$B$5+A7)/$B$5)*$K$3</f>
        <v>91.783000000000001</v>
      </c>
      <c r="C7" s="10">
        <f>((A7*$B$6*$C$5+A7)/$C$5)*$K$3</f>
        <v>63.449666666666666</v>
      </c>
      <c r="D7" s="10">
        <f>((A7*$B$6*$D$5+A7)/$D$5)*$K$3</f>
        <v>49.282999999999994</v>
      </c>
      <c r="E7" s="10">
        <f>((A7*$E$6*$E$5+A7)/$E$5)*$K$3</f>
        <v>40.783000000000001</v>
      </c>
      <c r="F7" s="10">
        <f>((A7*$E$6*$F$5+A7)/$F$5)*$K$3</f>
        <v>35.11633333333333</v>
      </c>
      <c r="G7" s="10">
        <f>((A7*$E$6*$G$5+A7)/$G$5)*$K$3</f>
        <v>31.068714285714286</v>
      </c>
      <c r="H7" s="10">
        <f>((A7*$E$6*$H$5+A7)/$H$5)*$K$3</f>
        <v>28.033000000000001</v>
      </c>
      <c r="I7" s="10">
        <f>((A7*$E$6*$I$5+A7)/$I$5)*$K$3</f>
        <v>25.671888888888887</v>
      </c>
      <c r="J7" s="10">
        <f>((A7*$E$6*$J$5+A7)/$J$5)*$K$3</f>
        <v>23.783000000000001</v>
      </c>
    </row>
    <row r="8" spans="1:11">
      <c r="A8" s="11">
        <v>3000</v>
      </c>
      <c r="B8" s="10">
        <f t="shared" ref="B8:B71" si="0">((A8*$B$6*$B$5+A8)/$B$5)*$K$3</f>
        <v>137.67449999999999</v>
      </c>
      <c r="C8" s="10">
        <f>((A8*$B$6*$C$5+A8)/$C$5)*$K$3</f>
        <v>95.174500000000009</v>
      </c>
      <c r="D8" s="10">
        <f t="shared" ref="D8:D71" si="1">((A8*$B$6*$D$5+A8)/$D$5)*$K$3</f>
        <v>73.924500000000009</v>
      </c>
      <c r="E8" s="10">
        <f t="shared" ref="E8:E71" si="2">((A8*$E$6*$E$5+A8)/$E$5)*$K$3</f>
        <v>61.174500000000002</v>
      </c>
      <c r="F8" s="10">
        <f t="shared" ref="F8:F71" si="3">((A8*$E$6*$F$5+A8)/$F$5)*$K$3</f>
        <v>52.674500000000002</v>
      </c>
      <c r="G8" s="10">
        <f t="shared" ref="G8:G71" si="4">((A8*$E$6*$G$5+A8)/$G$5)*$K$3</f>
        <v>46.603071428571432</v>
      </c>
      <c r="H8" s="10">
        <f t="shared" ref="H8:H71" si="5">((A8*$E$6*$H$5+A8)/$H$5)*$K$3</f>
        <v>42.049500000000002</v>
      </c>
      <c r="I8" s="10">
        <f t="shared" ref="I8:I71" si="6">((A8*$E$6*$I$5+A8)/$I$5)*$K$3</f>
        <v>38.507833333333338</v>
      </c>
      <c r="J8" s="10">
        <f t="shared" ref="J8:J71" si="7">((A8*$E$6*$J$5+A8)/$J$5)*$K$3</f>
        <v>35.674500000000002</v>
      </c>
    </row>
    <row r="9" spans="1:11">
      <c r="A9" s="11">
        <v>4000</v>
      </c>
      <c r="B9" s="10">
        <f t="shared" si="0"/>
        <v>183.566</v>
      </c>
      <c r="C9" s="10">
        <f t="shared" ref="C9:C13" si="8">((A9*$B$6*$C$5+A9)/$C$5)*$K$3</f>
        <v>126.89933333333333</v>
      </c>
      <c r="D9" s="10">
        <f t="shared" si="1"/>
        <v>98.565999999999988</v>
      </c>
      <c r="E9" s="10">
        <f t="shared" si="2"/>
        <v>81.566000000000003</v>
      </c>
      <c r="F9" s="10">
        <f t="shared" si="3"/>
        <v>70.23266666666666</v>
      </c>
      <c r="G9" s="10">
        <f t="shared" si="4"/>
        <v>62.137428571428572</v>
      </c>
      <c r="H9" s="10">
        <f t="shared" si="5"/>
        <v>56.066000000000003</v>
      </c>
      <c r="I9" s="10">
        <f t="shared" si="6"/>
        <v>51.343777777777774</v>
      </c>
      <c r="J9" s="10">
        <f t="shared" si="7"/>
        <v>47.566000000000003</v>
      </c>
    </row>
    <row r="10" spans="1:11">
      <c r="A10" s="11">
        <v>5000</v>
      </c>
      <c r="B10" s="10">
        <f t="shared" si="0"/>
        <v>229.45750000000001</v>
      </c>
      <c r="C10" s="10">
        <f t="shared" si="8"/>
        <v>158.62416666666667</v>
      </c>
      <c r="D10" s="10">
        <f t="shared" si="1"/>
        <v>123.20750000000001</v>
      </c>
      <c r="E10" s="10">
        <f t="shared" si="2"/>
        <v>101.9575</v>
      </c>
      <c r="F10" s="10">
        <f t="shared" si="3"/>
        <v>87.790833333333339</v>
      </c>
      <c r="G10" s="10">
        <f t="shared" si="4"/>
        <v>77.671785714285704</v>
      </c>
      <c r="H10" s="10">
        <f t="shared" si="5"/>
        <v>70.082499999999996</v>
      </c>
      <c r="I10" s="10">
        <f t="shared" si="6"/>
        <v>64.179722222222225</v>
      </c>
      <c r="J10" s="10">
        <f t="shared" si="7"/>
        <v>59.457499999999996</v>
      </c>
    </row>
    <row r="11" spans="1:11">
      <c r="A11" s="11">
        <v>6000</v>
      </c>
      <c r="B11" s="10">
        <f t="shared" si="0"/>
        <v>275.34899999999999</v>
      </c>
      <c r="C11" s="10">
        <f t="shared" si="8"/>
        <v>190.34900000000002</v>
      </c>
      <c r="D11" s="10">
        <f t="shared" si="1"/>
        <v>147.84900000000002</v>
      </c>
      <c r="E11" s="10">
        <f t="shared" si="2"/>
        <v>122.349</v>
      </c>
      <c r="F11" s="10">
        <f t="shared" si="3"/>
        <v>105.349</v>
      </c>
      <c r="G11" s="10">
        <f t="shared" si="4"/>
        <v>93.206142857142865</v>
      </c>
      <c r="H11" s="10">
        <f t="shared" si="5"/>
        <v>84.099000000000004</v>
      </c>
      <c r="I11" s="10">
        <f t="shared" si="6"/>
        <v>77.015666666666675</v>
      </c>
      <c r="J11" s="10">
        <f t="shared" si="7"/>
        <v>71.349000000000004</v>
      </c>
    </row>
    <row r="12" spans="1:11">
      <c r="A12" s="11">
        <v>7000</v>
      </c>
      <c r="B12" s="10">
        <f t="shared" si="0"/>
        <v>321.2405</v>
      </c>
      <c r="C12" s="10">
        <f t="shared" si="8"/>
        <v>222.07383333333334</v>
      </c>
      <c r="D12" s="10">
        <f t="shared" si="1"/>
        <v>172.4905</v>
      </c>
      <c r="E12" s="10">
        <f t="shared" si="2"/>
        <v>142.7405</v>
      </c>
      <c r="F12" s="10">
        <f t="shared" si="3"/>
        <v>122.90716666666665</v>
      </c>
      <c r="G12" s="10">
        <f t="shared" si="4"/>
        <v>108.7405</v>
      </c>
      <c r="H12" s="10">
        <f t="shared" si="5"/>
        <v>98.115499999999997</v>
      </c>
      <c r="I12" s="10">
        <f t="shared" si="6"/>
        <v>89.851611111111112</v>
      </c>
      <c r="J12" s="10">
        <f t="shared" si="7"/>
        <v>83.240499999999997</v>
      </c>
    </row>
    <row r="13" spans="1:11">
      <c r="A13" s="11">
        <v>8000</v>
      </c>
      <c r="B13" s="10">
        <f t="shared" si="0"/>
        <v>367.13200000000001</v>
      </c>
      <c r="C13" s="10">
        <f t="shared" si="8"/>
        <v>253.79866666666666</v>
      </c>
      <c r="D13" s="10">
        <f t="shared" si="1"/>
        <v>197.13199999999998</v>
      </c>
      <c r="E13" s="10">
        <f t="shared" si="2"/>
        <v>163.13200000000001</v>
      </c>
      <c r="F13" s="10">
        <f t="shared" si="3"/>
        <v>140.46533333333332</v>
      </c>
      <c r="G13" s="10">
        <f t="shared" si="4"/>
        <v>124.27485714285714</v>
      </c>
      <c r="H13" s="10">
        <f t="shared" si="5"/>
        <v>112.13200000000001</v>
      </c>
      <c r="I13" s="10">
        <f t="shared" si="6"/>
        <v>102.68755555555555</v>
      </c>
      <c r="J13" s="10">
        <f t="shared" si="7"/>
        <v>95.132000000000005</v>
      </c>
    </row>
    <row r="14" spans="1:11">
      <c r="A14" s="11">
        <v>9000</v>
      </c>
      <c r="B14" s="10">
        <f t="shared" si="0"/>
        <v>413.02350000000001</v>
      </c>
      <c r="C14" s="10">
        <f t="shared" ref="C14:C77" si="9">((A14*$B$6*$C$5+A14)/$C$5)*$K$3</f>
        <v>285.52349999999996</v>
      </c>
      <c r="D14" s="10">
        <f t="shared" si="1"/>
        <v>221.77349999999998</v>
      </c>
      <c r="E14" s="10">
        <f t="shared" si="2"/>
        <v>183.52350000000001</v>
      </c>
      <c r="F14" s="10">
        <f t="shared" si="3"/>
        <v>158.02350000000001</v>
      </c>
      <c r="G14" s="10">
        <f t="shared" si="4"/>
        <v>139.80921428571429</v>
      </c>
      <c r="H14" s="10">
        <f t="shared" si="5"/>
        <v>126.1485</v>
      </c>
      <c r="I14" s="10">
        <f t="shared" si="6"/>
        <v>115.5235</v>
      </c>
      <c r="J14" s="10">
        <f t="shared" si="7"/>
        <v>107.0235</v>
      </c>
    </row>
    <row r="15" spans="1:11">
      <c r="A15" s="11">
        <v>10000</v>
      </c>
      <c r="B15" s="10">
        <f t="shared" si="0"/>
        <v>458.91500000000002</v>
      </c>
      <c r="C15" s="10">
        <f t="shared" si="9"/>
        <v>317.24833333333333</v>
      </c>
      <c r="D15" s="10">
        <f t="shared" si="1"/>
        <v>246.41500000000002</v>
      </c>
      <c r="E15" s="10">
        <f t="shared" si="2"/>
        <v>203.91499999999999</v>
      </c>
      <c r="F15" s="10">
        <f t="shared" si="3"/>
        <v>175.58166666666668</v>
      </c>
      <c r="G15" s="10">
        <f t="shared" si="4"/>
        <v>155.34357142857141</v>
      </c>
      <c r="H15" s="10">
        <f t="shared" si="5"/>
        <v>140.16499999999999</v>
      </c>
      <c r="I15" s="10">
        <f t="shared" si="6"/>
        <v>128.35944444444445</v>
      </c>
      <c r="J15" s="10">
        <f t="shared" si="7"/>
        <v>118.91499999999999</v>
      </c>
    </row>
    <row r="16" spans="1:11">
      <c r="A16" s="11">
        <v>11000</v>
      </c>
      <c r="B16" s="10">
        <f t="shared" si="0"/>
        <v>504.80649999999997</v>
      </c>
      <c r="C16" s="10">
        <f t="shared" si="9"/>
        <v>348.97316666666671</v>
      </c>
      <c r="D16" s="10">
        <f t="shared" si="1"/>
        <v>271.05650000000003</v>
      </c>
      <c r="E16" s="10">
        <f t="shared" si="2"/>
        <v>224.3065</v>
      </c>
      <c r="F16" s="10">
        <f t="shared" si="3"/>
        <v>193.13983333333331</v>
      </c>
      <c r="G16" s="10">
        <f t="shared" si="4"/>
        <v>170.87792857142858</v>
      </c>
      <c r="H16" s="10">
        <f t="shared" si="5"/>
        <v>154.1815</v>
      </c>
      <c r="I16" s="10">
        <f t="shared" si="6"/>
        <v>141.19538888888889</v>
      </c>
      <c r="J16" s="10">
        <f t="shared" si="7"/>
        <v>130.8065</v>
      </c>
    </row>
    <row r="17" spans="1:10">
      <c r="A17" s="11">
        <v>12000</v>
      </c>
      <c r="B17" s="10">
        <f t="shared" si="0"/>
        <v>550.69799999999998</v>
      </c>
      <c r="C17" s="10">
        <f t="shared" si="9"/>
        <v>380.69800000000004</v>
      </c>
      <c r="D17" s="10">
        <f t="shared" si="1"/>
        <v>295.69800000000004</v>
      </c>
      <c r="E17" s="10">
        <f t="shared" si="2"/>
        <v>244.69800000000001</v>
      </c>
      <c r="F17" s="10">
        <f t="shared" si="3"/>
        <v>210.69800000000001</v>
      </c>
      <c r="G17" s="10">
        <f t="shared" si="4"/>
        <v>186.41228571428573</v>
      </c>
      <c r="H17" s="10">
        <f t="shared" si="5"/>
        <v>168.19800000000001</v>
      </c>
      <c r="I17" s="10">
        <f t="shared" si="6"/>
        <v>154.03133333333335</v>
      </c>
      <c r="J17" s="10">
        <f t="shared" si="7"/>
        <v>142.69800000000001</v>
      </c>
    </row>
    <row r="18" spans="1:10">
      <c r="A18" s="11">
        <v>13000</v>
      </c>
      <c r="B18" s="10">
        <f t="shared" si="0"/>
        <v>596.58950000000004</v>
      </c>
      <c r="C18" s="10">
        <f t="shared" si="9"/>
        <v>412.42283333333336</v>
      </c>
      <c r="D18" s="10">
        <f t="shared" si="1"/>
        <v>320.33949999999999</v>
      </c>
      <c r="E18" s="10">
        <f t="shared" si="2"/>
        <v>265.08949999999999</v>
      </c>
      <c r="F18" s="10">
        <f t="shared" si="3"/>
        <v>228.25616666666667</v>
      </c>
      <c r="G18" s="10">
        <f t="shared" si="4"/>
        <v>201.94664285714288</v>
      </c>
      <c r="H18" s="10">
        <f t="shared" si="5"/>
        <v>182.21449999999999</v>
      </c>
      <c r="I18" s="10">
        <f t="shared" si="6"/>
        <v>166.86727777777779</v>
      </c>
      <c r="J18" s="10">
        <f t="shared" si="7"/>
        <v>154.58950000000002</v>
      </c>
    </row>
    <row r="19" spans="1:10">
      <c r="A19" s="11">
        <v>14000</v>
      </c>
      <c r="B19" s="10">
        <f t="shared" si="0"/>
        <v>642.48099999999999</v>
      </c>
      <c r="C19" s="10">
        <f t="shared" si="9"/>
        <v>444.14766666666668</v>
      </c>
      <c r="D19" s="10">
        <f t="shared" si="1"/>
        <v>344.98099999999999</v>
      </c>
      <c r="E19" s="10">
        <f t="shared" si="2"/>
        <v>285.48099999999999</v>
      </c>
      <c r="F19" s="10">
        <f t="shared" si="3"/>
        <v>245.81433333333331</v>
      </c>
      <c r="G19" s="10">
        <f t="shared" si="4"/>
        <v>217.48099999999999</v>
      </c>
      <c r="H19" s="10">
        <f t="shared" si="5"/>
        <v>196.23099999999999</v>
      </c>
      <c r="I19" s="10">
        <f t="shared" si="6"/>
        <v>179.70322222222222</v>
      </c>
      <c r="J19" s="10">
        <f t="shared" si="7"/>
        <v>166.48099999999999</v>
      </c>
    </row>
    <row r="20" spans="1:10">
      <c r="A20" s="11">
        <v>15000</v>
      </c>
      <c r="B20" s="10">
        <f t="shared" si="0"/>
        <v>688.37250000000006</v>
      </c>
      <c r="C20" s="10">
        <f t="shared" si="9"/>
        <v>475.8725</v>
      </c>
      <c r="D20" s="10">
        <f t="shared" si="1"/>
        <v>369.6225</v>
      </c>
      <c r="E20" s="10">
        <f t="shared" si="2"/>
        <v>305.8725</v>
      </c>
      <c r="F20" s="10">
        <f t="shared" si="3"/>
        <v>263.3725</v>
      </c>
      <c r="G20" s="10">
        <f t="shared" si="4"/>
        <v>233.01535714285717</v>
      </c>
      <c r="H20" s="10">
        <f t="shared" si="5"/>
        <v>210.2475</v>
      </c>
      <c r="I20" s="10">
        <f t="shared" si="6"/>
        <v>192.53916666666666</v>
      </c>
      <c r="J20" s="10">
        <f t="shared" si="7"/>
        <v>178.3725</v>
      </c>
    </row>
    <row r="21" spans="1:10">
      <c r="A21" s="11">
        <v>16000</v>
      </c>
      <c r="B21" s="10">
        <f t="shared" si="0"/>
        <v>734.26400000000001</v>
      </c>
      <c r="C21" s="10">
        <f t="shared" si="9"/>
        <v>507.59733333333332</v>
      </c>
      <c r="D21" s="10">
        <f t="shared" si="1"/>
        <v>394.26399999999995</v>
      </c>
      <c r="E21" s="10">
        <f t="shared" si="2"/>
        <v>326.26400000000001</v>
      </c>
      <c r="F21" s="10">
        <f t="shared" si="3"/>
        <v>280.93066666666664</v>
      </c>
      <c r="G21" s="10">
        <f t="shared" si="4"/>
        <v>248.54971428571429</v>
      </c>
      <c r="H21" s="10">
        <f t="shared" si="5"/>
        <v>224.26400000000001</v>
      </c>
      <c r="I21" s="10">
        <f t="shared" si="6"/>
        <v>205.3751111111111</v>
      </c>
      <c r="J21" s="10">
        <f t="shared" si="7"/>
        <v>190.26400000000001</v>
      </c>
    </row>
    <row r="22" spans="1:10">
      <c r="A22" s="11">
        <v>17000</v>
      </c>
      <c r="B22" s="10">
        <f t="shared" si="0"/>
        <v>780.15549999999996</v>
      </c>
      <c r="C22" s="10">
        <f t="shared" si="9"/>
        <v>539.3221666666667</v>
      </c>
      <c r="D22" s="10">
        <f t="shared" si="1"/>
        <v>418.90550000000002</v>
      </c>
      <c r="E22" s="10">
        <f t="shared" si="2"/>
        <v>346.65550000000002</v>
      </c>
      <c r="F22" s="10">
        <f t="shared" si="3"/>
        <v>298.48883333333333</v>
      </c>
      <c r="G22" s="10">
        <f t="shared" si="4"/>
        <v>264.08407142857146</v>
      </c>
      <c r="H22" s="10">
        <f t="shared" si="5"/>
        <v>238.28050000000002</v>
      </c>
      <c r="I22" s="10">
        <f t="shared" si="6"/>
        <v>218.21105555555559</v>
      </c>
      <c r="J22" s="10">
        <f t="shared" si="7"/>
        <v>202.15549999999999</v>
      </c>
    </row>
    <row r="23" spans="1:10">
      <c r="A23" s="11">
        <v>18000</v>
      </c>
      <c r="B23" s="10">
        <f t="shared" si="0"/>
        <v>826.04700000000003</v>
      </c>
      <c r="C23" s="10">
        <f t="shared" si="9"/>
        <v>571.04699999999991</v>
      </c>
      <c r="D23" s="10">
        <f t="shared" si="1"/>
        <v>443.54699999999997</v>
      </c>
      <c r="E23" s="10">
        <f t="shared" si="2"/>
        <v>367.04700000000003</v>
      </c>
      <c r="F23" s="10">
        <f t="shared" si="3"/>
        <v>316.04700000000003</v>
      </c>
      <c r="G23" s="10">
        <f t="shared" si="4"/>
        <v>279.61842857142858</v>
      </c>
      <c r="H23" s="10">
        <f t="shared" si="5"/>
        <v>252.297</v>
      </c>
      <c r="I23" s="10">
        <f t="shared" si="6"/>
        <v>231.047</v>
      </c>
      <c r="J23" s="10">
        <f t="shared" si="7"/>
        <v>214.047</v>
      </c>
    </row>
    <row r="24" spans="1:10">
      <c r="A24" s="11">
        <v>19000</v>
      </c>
      <c r="B24" s="10">
        <f t="shared" si="0"/>
        <v>871.93850000000009</v>
      </c>
      <c r="C24" s="10">
        <f t="shared" si="9"/>
        <v>602.77183333333335</v>
      </c>
      <c r="D24" s="10">
        <f t="shared" si="1"/>
        <v>468.18850000000003</v>
      </c>
      <c r="E24" s="10">
        <f t="shared" si="2"/>
        <v>387.43849999999998</v>
      </c>
      <c r="F24" s="10">
        <f t="shared" si="3"/>
        <v>333.60516666666666</v>
      </c>
      <c r="G24" s="10">
        <f t="shared" si="4"/>
        <v>295.15278571428576</v>
      </c>
      <c r="H24" s="10">
        <f t="shared" si="5"/>
        <v>266.31349999999998</v>
      </c>
      <c r="I24" s="10">
        <f t="shared" si="6"/>
        <v>243.88294444444446</v>
      </c>
      <c r="J24" s="10">
        <f t="shared" si="7"/>
        <v>225.9385</v>
      </c>
    </row>
    <row r="25" spans="1:10">
      <c r="A25" s="11">
        <v>20000</v>
      </c>
      <c r="B25" s="10">
        <f t="shared" si="0"/>
        <v>917.83</v>
      </c>
      <c r="C25" s="10">
        <f t="shared" si="9"/>
        <v>634.49666666666667</v>
      </c>
      <c r="D25" s="10">
        <f t="shared" si="1"/>
        <v>492.83000000000004</v>
      </c>
      <c r="E25" s="10">
        <f t="shared" si="2"/>
        <v>407.83</v>
      </c>
      <c r="F25" s="10">
        <f t="shared" si="3"/>
        <v>351.16333333333336</v>
      </c>
      <c r="G25" s="10">
        <f t="shared" si="4"/>
        <v>310.68714285714282</v>
      </c>
      <c r="H25" s="10">
        <f t="shared" si="5"/>
        <v>280.33</v>
      </c>
      <c r="I25" s="10">
        <f t="shared" si="6"/>
        <v>256.7188888888889</v>
      </c>
      <c r="J25" s="10">
        <f t="shared" si="7"/>
        <v>237.82999999999998</v>
      </c>
    </row>
    <row r="26" spans="1:10">
      <c r="A26" s="11">
        <f>+A25+1000</f>
        <v>21000</v>
      </c>
      <c r="B26" s="10">
        <f t="shared" si="0"/>
        <v>963.72149999999999</v>
      </c>
      <c r="C26" s="10">
        <f t="shared" si="9"/>
        <v>666.22149999999999</v>
      </c>
      <c r="D26" s="10">
        <f t="shared" si="1"/>
        <v>517.47149999999999</v>
      </c>
      <c r="E26" s="10">
        <f t="shared" si="2"/>
        <v>428.22149999999999</v>
      </c>
      <c r="F26" s="10">
        <f t="shared" si="3"/>
        <v>368.72149999999999</v>
      </c>
      <c r="G26" s="10">
        <f t="shared" si="4"/>
        <v>326.22149999999999</v>
      </c>
      <c r="H26" s="10">
        <f t="shared" si="5"/>
        <v>294.34649999999999</v>
      </c>
      <c r="I26" s="10">
        <f t="shared" si="6"/>
        <v>269.55483333333336</v>
      </c>
      <c r="J26" s="10">
        <f t="shared" si="7"/>
        <v>249.72149999999999</v>
      </c>
    </row>
    <row r="27" spans="1:10">
      <c r="A27" s="11">
        <f t="shared" ref="A27:A90" si="10">+A26+1000</f>
        <v>22000</v>
      </c>
      <c r="B27" s="10">
        <f t="shared" si="0"/>
        <v>1009.6129999999999</v>
      </c>
      <c r="C27" s="10">
        <f t="shared" si="9"/>
        <v>697.94633333333343</v>
      </c>
      <c r="D27" s="10">
        <f t="shared" si="1"/>
        <v>542.11300000000006</v>
      </c>
      <c r="E27" s="10">
        <f t="shared" si="2"/>
        <v>448.613</v>
      </c>
      <c r="F27" s="10">
        <f t="shared" si="3"/>
        <v>386.27966666666663</v>
      </c>
      <c r="G27" s="10">
        <f t="shared" si="4"/>
        <v>341.75585714285717</v>
      </c>
      <c r="H27" s="10">
        <f t="shared" si="5"/>
        <v>308.363</v>
      </c>
      <c r="I27" s="10">
        <f t="shared" si="6"/>
        <v>282.39077777777777</v>
      </c>
      <c r="J27" s="10">
        <f t="shared" si="7"/>
        <v>261.613</v>
      </c>
    </row>
    <row r="28" spans="1:10">
      <c r="A28" s="11">
        <f t="shared" si="10"/>
        <v>23000</v>
      </c>
      <c r="B28" s="10">
        <f t="shared" si="0"/>
        <v>1055.5045</v>
      </c>
      <c r="C28" s="10">
        <f t="shared" si="9"/>
        <v>729.67116666666664</v>
      </c>
      <c r="D28" s="10">
        <f t="shared" si="1"/>
        <v>566.75450000000001</v>
      </c>
      <c r="E28" s="10">
        <f t="shared" si="2"/>
        <v>469.00450000000001</v>
      </c>
      <c r="F28" s="10">
        <f t="shared" si="3"/>
        <v>403.83783333333338</v>
      </c>
      <c r="G28" s="10">
        <f t="shared" si="4"/>
        <v>357.29021428571428</v>
      </c>
      <c r="H28" s="10">
        <f t="shared" si="5"/>
        <v>322.37950000000001</v>
      </c>
      <c r="I28" s="10">
        <f t="shared" si="6"/>
        <v>295.22672222222224</v>
      </c>
      <c r="J28" s="10">
        <f t="shared" si="7"/>
        <v>273.50450000000001</v>
      </c>
    </row>
    <row r="29" spans="1:10">
      <c r="A29" s="11">
        <f t="shared" si="10"/>
        <v>24000</v>
      </c>
      <c r="B29" s="10">
        <f t="shared" si="0"/>
        <v>1101.396</v>
      </c>
      <c r="C29" s="10">
        <f t="shared" si="9"/>
        <v>761.39600000000007</v>
      </c>
      <c r="D29" s="10">
        <f t="shared" si="1"/>
        <v>591.39600000000007</v>
      </c>
      <c r="E29" s="10">
        <f t="shared" si="2"/>
        <v>489.39600000000002</v>
      </c>
      <c r="F29" s="10">
        <f t="shared" si="3"/>
        <v>421.39600000000002</v>
      </c>
      <c r="G29" s="10">
        <f t="shared" si="4"/>
        <v>372.82457142857146</v>
      </c>
      <c r="H29" s="10">
        <f t="shared" si="5"/>
        <v>336.39600000000002</v>
      </c>
      <c r="I29" s="10">
        <f t="shared" si="6"/>
        <v>308.0626666666667</v>
      </c>
      <c r="J29" s="10">
        <f t="shared" si="7"/>
        <v>285.39600000000002</v>
      </c>
    </row>
    <row r="30" spans="1:10">
      <c r="A30" s="11">
        <f t="shared" si="10"/>
        <v>25000</v>
      </c>
      <c r="B30" s="10">
        <f t="shared" si="0"/>
        <v>1147.2875000000001</v>
      </c>
      <c r="C30" s="10">
        <f t="shared" si="9"/>
        <v>793.12083333333339</v>
      </c>
      <c r="D30" s="10">
        <f t="shared" si="1"/>
        <v>616.03750000000002</v>
      </c>
      <c r="E30" s="10">
        <f t="shared" si="2"/>
        <v>509.78750000000002</v>
      </c>
      <c r="F30" s="10">
        <f t="shared" si="3"/>
        <v>438.95416666666671</v>
      </c>
      <c r="G30" s="10">
        <f t="shared" si="4"/>
        <v>388.35892857142858</v>
      </c>
      <c r="H30" s="10">
        <f t="shared" si="5"/>
        <v>350.41250000000002</v>
      </c>
      <c r="I30" s="10">
        <f t="shared" si="6"/>
        <v>320.89861111111111</v>
      </c>
      <c r="J30" s="10">
        <f t="shared" si="7"/>
        <v>297.28749999999997</v>
      </c>
    </row>
    <row r="31" spans="1:10">
      <c r="A31" s="11">
        <f t="shared" si="10"/>
        <v>26000</v>
      </c>
      <c r="B31" s="10">
        <f t="shared" si="0"/>
        <v>1193.1790000000001</v>
      </c>
      <c r="C31" s="10">
        <f t="shared" si="9"/>
        <v>824.84566666666672</v>
      </c>
      <c r="D31" s="10">
        <f t="shared" si="1"/>
        <v>640.67899999999997</v>
      </c>
      <c r="E31" s="10">
        <f t="shared" si="2"/>
        <v>530.17899999999997</v>
      </c>
      <c r="F31" s="10">
        <f t="shared" si="3"/>
        <v>456.51233333333334</v>
      </c>
      <c r="G31" s="10">
        <f t="shared" si="4"/>
        <v>403.89328571428575</v>
      </c>
      <c r="H31" s="10">
        <f t="shared" si="5"/>
        <v>364.42899999999997</v>
      </c>
      <c r="I31" s="10">
        <f t="shared" si="6"/>
        <v>333.73455555555557</v>
      </c>
      <c r="J31" s="10">
        <f t="shared" si="7"/>
        <v>309.17900000000003</v>
      </c>
    </row>
    <row r="32" spans="1:10">
      <c r="A32" s="11">
        <f t="shared" si="10"/>
        <v>27000</v>
      </c>
      <c r="B32" s="10">
        <f t="shared" si="0"/>
        <v>1239.0704999999998</v>
      </c>
      <c r="C32" s="10">
        <f t="shared" si="9"/>
        <v>856.57050000000015</v>
      </c>
      <c r="D32" s="10">
        <f t="shared" si="1"/>
        <v>665.32050000000004</v>
      </c>
      <c r="E32" s="10">
        <f t="shared" si="2"/>
        <v>550.57050000000004</v>
      </c>
      <c r="F32" s="10">
        <f t="shared" si="3"/>
        <v>474.07050000000004</v>
      </c>
      <c r="G32" s="10">
        <f t="shared" si="4"/>
        <v>419.42764285714287</v>
      </c>
      <c r="H32" s="10">
        <f t="shared" si="5"/>
        <v>378.44550000000004</v>
      </c>
      <c r="I32" s="10">
        <f t="shared" si="6"/>
        <v>346.57049999999998</v>
      </c>
      <c r="J32" s="10">
        <f t="shared" si="7"/>
        <v>321.07049999999998</v>
      </c>
    </row>
    <row r="33" spans="1:10">
      <c r="A33" s="11">
        <f t="shared" si="10"/>
        <v>28000</v>
      </c>
      <c r="B33" s="10">
        <f t="shared" si="0"/>
        <v>1284.962</v>
      </c>
      <c r="C33" s="10">
        <f t="shared" si="9"/>
        <v>888.29533333333336</v>
      </c>
      <c r="D33" s="10">
        <f t="shared" si="1"/>
        <v>689.96199999999999</v>
      </c>
      <c r="E33" s="10">
        <f t="shared" si="2"/>
        <v>570.96199999999999</v>
      </c>
      <c r="F33" s="10">
        <f t="shared" si="3"/>
        <v>491.62866666666662</v>
      </c>
      <c r="G33" s="10">
        <f t="shared" si="4"/>
        <v>434.96199999999999</v>
      </c>
      <c r="H33" s="10">
        <f t="shared" si="5"/>
        <v>392.46199999999999</v>
      </c>
      <c r="I33" s="10">
        <f t="shared" si="6"/>
        <v>359.40644444444445</v>
      </c>
      <c r="J33" s="10">
        <f t="shared" si="7"/>
        <v>332.96199999999999</v>
      </c>
    </row>
    <row r="34" spans="1:10">
      <c r="A34" s="11">
        <f t="shared" si="10"/>
        <v>29000</v>
      </c>
      <c r="B34" s="10">
        <f t="shared" si="0"/>
        <v>1330.8535000000002</v>
      </c>
      <c r="C34" s="10">
        <f t="shared" si="9"/>
        <v>920.02016666666657</v>
      </c>
      <c r="D34" s="10">
        <f t="shared" si="1"/>
        <v>714.60350000000005</v>
      </c>
      <c r="E34" s="10">
        <f t="shared" si="2"/>
        <v>591.35350000000005</v>
      </c>
      <c r="F34" s="10">
        <f t="shared" si="3"/>
        <v>509.18683333333337</v>
      </c>
      <c r="G34" s="10">
        <f t="shared" si="4"/>
        <v>450.49635714285711</v>
      </c>
      <c r="H34" s="10">
        <f t="shared" si="5"/>
        <v>406.47850000000005</v>
      </c>
      <c r="I34" s="10">
        <f t="shared" si="6"/>
        <v>372.24238888888891</v>
      </c>
      <c r="J34" s="10">
        <f t="shared" si="7"/>
        <v>344.8535</v>
      </c>
    </row>
    <row r="35" spans="1:10">
      <c r="A35" s="11">
        <f t="shared" si="10"/>
        <v>30000</v>
      </c>
      <c r="B35" s="10">
        <f t="shared" si="0"/>
        <v>1376.7450000000001</v>
      </c>
      <c r="C35" s="10">
        <f t="shared" si="9"/>
        <v>951.745</v>
      </c>
      <c r="D35" s="10">
        <f t="shared" si="1"/>
        <v>739.245</v>
      </c>
      <c r="E35" s="10">
        <f t="shared" si="2"/>
        <v>611.745</v>
      </c>
      <c r="F35" s="10">
        <f t="shared" si="3"/>
        <v>526.745</v>
      </c>
      <c r="G35" s="10">
        <f t="shared" si="4"/>
        <v>466.03071428571434</v>
      </c>
      <c r="H35" s="10">
        <f t="shared" si="5"/>
        <v>420.495</v>
      </c>
      <c r="I35" s="10">
        <f t="shared" si="6"/>
        <v>385.07833333333332</v>
      </c>
      <c r="J35" s="10">
        <f t="shared" si="7"/>
        <v>356.745</v>
      </c>
    </row>
    <row r="36" spans="1:10">
      <c r="A36" s="11">
        <f t="shared" si="10"/>
        <v>31000</v>
      </c>
      <c r="B36" s="10">
        <f t="shared" si="0"/>
        <v>1422.6365000000001</v>
      </c>
      <c r="C36" s="10">
        <f t="shared" si="9"/>
        <v>983.46983333333321</v>
      </c>
      <c r="D36" s="10">
        <f t="shared" si="1"/>
        <v>763.88649999999996</v>
      </c>
      <c r="E36" s="10">
        <f t="shared" si="2"/>
        <v>632.13650000000007</v>
      </c>
      <c r="F36" s="10">
        <f t="shared" si="3"/>
        <v>544.3031666666667</v>
      </c>
      <c r="G36" s="10">
        <f t="shared" si="4"/>
        <v>481.56507142857146</v>
      </c>
      <c r="H36" s="10">
        <f t="shared" si="5"/>
        <v>434.51149999999996</v>
      </c>
      <c r="I36" s="10">
        <f t="shared" si="6"/>
        <v>397.91427777777773</v>
      </c>
      <c r="J36" s="10">
        <f t="shared" si="7"/>
        <v>368.63650000000001</v>
      </c>
    </row>
    <row r="37" spans="1:10">
      <c r="A37" s="11">
        <f t="shared" si="10"/>
        <v>32000</v>
      </c>
      <c r="B37" s="10">
        <f t="shared" si="0"/>
        <v>1468.528</v>
      </c>
      <c r="C37" s="10">
        <f t="shared" si="9"/>
        <v>1015.1946666666666</v>
      </c>
      <c r="D37" s="10">
        <f t="shared" si="1"/>
        <v>788.52799999999991</v>
      </c>
      <c r="E37" s="10">
        <f t="shared" si="2"/>
        <v>652.52800000000002</v>
      </c>
      <c r="F37" s="10">
        <f t="shared" si="3"/>
        <v>561.86133333333328</v>
      </c>
      <c r="G37" s="10">
        <f t="shared" si="4"/>
        <v>497.09942857142858</v>
      </c>
      <c r="H37" s="10">
        <f t="shared" si="5"/>
        <v>448.52800000000002</v>
      </c>
      <c r="I37" s="10">
        <f t="shared" si="6"/>
        <v>410.75022222222219</v>
      </c>
      <c r="J37" s="10">
        <f t="shared" si="7"/>
        <v>380.52800000000002</v>
      </c>
    </row>
    <row r="38" spans="1:10">
      <c r="A38" s="11">
        <f t="shared" si="10"/>
        <v>33000</v>
      </c>
      <c r="B38" s="10">
        <f t="shared" si="0"/>
        <v>1514.4195000000002</v>
      </c>
      <c r="C38" s="10">
        <f t="shared" si="9"/>
        <v>1046.9195</v>
      </c>
      <c r="D38" s="10">
        <f t="shared" si="1"/>
        <v>813.16950000000008</v>
      </c>
      <c r="E38" s="10">
        <f t="shared" si="2"/>
        <v>672.91950000000008</v>
      </c>
      <c r="F38" s="10">
        <f t="shared" si="3"/>
        <v>579.41949999999997</v>
      </c>
      <c r="G38" s="10">
        <f t="shared" si="4"/>
        <v>512.63378571428575</v>
      </c>
      <c r="H38" s="10">
        <f t="shared" si="5"/>
        <v>462.54449999999997</v>
      </c>
      <c r="I38" s="10">
        <f t="shared" si="6"/>
        <v>423.58616666666666</v>
      </c>
      <c r="J38" s="10">
        <f t="shared" si="7"/>
        <v>392.41950000000003</v>
      </c>
    </row>
    <row r="39" spans="1:10">
      <c r="A39" s="11">
        <f t="shared" si="10"/>
        <v>34000</v>
      </c>
      <c r="B39" s="10">
        <f t="shared" si="0"/>
        <v>1560.3109999999999</v>
      </c>
      <c r="C39" s="10">
        <f t="shared" si="9"/>
        <v>1078.6443333333334</v>
      </c>
      <c r="D39" s="10">
        <f t="shared" si="1"/>
        <v>837.81100000000004</v>
      </c>
      <c r="E39" s="10">
        <f t="shared" si="2"/>
        <v>693.31100000000004</v>
      </c>
      <c r="F39" s="10">
        <f t="shared" si="3"/>
        <v>596.97766666666666</v>
      </c>
      <c r="G39" s="10">
        <f t="shared" si="4"/>
        <v>528.16814285714293</v>
      </c>
      <c r="H39" s="10">
        <f t="shared" si="5"/>
        <v>476.56100000000004</v>
      </c>
      <c r="I39" s="10">
        <f t="shared" si="6"/>
        <v>436.42211111111118</v>
      </c>
      <c r="J39" s="10">
        <f t="shared" si="7"/>
        <v>404.31099999999998</v>
      </c>
    </row>
    <row r="40" spans="1:10">
      <c r="A40" s="11">
        <f t="shared" si="10"/>
        <v>35000</v>
      </c>
      <c r="B40" s="10">
        <f t="shared" si="0"/>
        <v>1606.2024999999999</v>
      </c>
      <c r="C40" s="10">
        <f t="shared" si="9"/>
        <v>1110.3691666666666</v>
      </c>
      <c r="D40" s="10">
        <f t="shared" si="1"/>
        <v>862.45249999999999</v>
      </c>
      <c r="E40" s="10">
        <f t="shared" si="2"/>
        <v>713.7025000000001</v>
      </c>
      <c r="F40" s="10">
        <f t="shared" si="3"/>
        <v>614.53583333333336</v>
      </c>
      <c r="G40" s="10">
        <f t="shared" si="4"/>
        <v>543.70249999999999</v>
      </c>
      <c r="H40" s="10">
        <f t="shared" si="5"/>
        <v>490.57749999999999</v>
      </c>
      <c r="I40" s="10">
        <f t="shared" si="6"/>
        <v>449.25805555555559</v>
      </c>
      <c r="J40" s="10">
        <f t="shared" si="7"/>
        <v>416.20250000000004</v>
      </c>
    </row>
    <row r="41" spans="1:10">
      <c r="A41" s="11">
        <f t="shared" si="10"/>
        <v>36000</v>
      </c>
      <c r="B41" s="10">
        <f t="shared" si="0"/>
        <v>1652.0940000000001</v>
      </c>
      <c r="C41" s="10">
        <f t="shared" si="9"/>
        <v>1142.0939999999998</v>
      </c>
      <c r="D41" s="10">
        <f t="shared" si="1"/>
        <v>887.09399999999994</v>
      </c>
      <c r="E41" s="10">
        <f t="shared" si="2"/>
        <v>734.09400000000005</v>
      </c>
      <c r="F41" s="10">
        <f t="shared" si="3"/>
        <v>632.09400000000005</v>
      </c>
      <c r="G41" s="10">
        <f t="shared" si="4"/>
        <v>559.23685714285716</v>
      </c>
      <c r="H41" s="10">
        <f t="shared" si="5"/>
        <v>504.59399999999999</v>
      </c>
      <c r="I41" s="10">
        <f t="shared" si="6"/>
        <v>462.09399999999999</v>
      </c>
      <c r="J41" s="10">
        <f t="shared" si="7"/>
        <v>428.09399999999999</v>
      </c>
    </row>
    <row r="42" spans="1:10">
      <c r="A42" s="11">
        <f t="shared" si="10"/>
        <v>37000</v>
      </c>
      <c r="B42" s="10">
        <f t="shared" si="0"/>
        <v>1697.9855</v>
      </c>
      <c r="C42" s="10">
        <f t="shared" si="9"/>
        <v>1173.8188333333335</v>
      </c>
      <c r="D42" s="10">
        <f t="shared" si="1"/>
        <v>911.73549999999989</v>
      </c>
      <c r="E42" s="10">
        <f t="shared" si="2"/>
        <v>754.48550000000012</v>
      </c>
      <c r="F42" s="10">
        <f t="shared" si="3"/>
        <v>649.65216666666663</v>
      </c>
      <c r="G42" s="10">
        <f t="shared" si="4"/>
        <v>574.77121428571422</v>
      </c>
      <c r="H42" s="10">
        <f t="shared" si="5"/>
        <v>518.6105</v>
      </c>
      <c r="I42" s="10">
        <f t="shared" si="6"/>
        <v>474.92994444444446</v>
      </c>
      <c r="J42" s="10">
        <f t="shared" si="7"/>
        <v>439.9855</v>
      </c>
    </row>
    <row r="43" spans="1:10">
      <c r="A43" s="11">
        <f t="shared" si="10"/>
        <v>38000</v>
      </c>
      <c r="B43" s="10">
        <f t="shared" si="0"/>
        <v>1743.8770000000002</v>
      </c>
      <c r="C43" s="10">
        <f t="shared" si="9"/>
        <v>1205.5436666666667</v>
      </c>
      <c r="D43" s="10">
        <f t="shared" si="1"/>
        <v>936.37700000000007</v>
      </c>
      <c r="E43" s="10">
        <f t="shared" si="2"/>
        <v>774.87699999999995</v>
      </c>
      <c r="F43" s="10">
        <f t="shared" si="3"/>
        <v>667.21033333333332</v>
      </c>
      <c r="G43" s="10">
        <f t="shared" si="4"/>
        <v>590.30557142857151</v>
      </c>
      <c r="H43" s="10">
        <f t="shared" si="5"/>
        <v>532.62699999999995</v>
      </c>
      <c r="I43" s="10">
        <f t="shared" si="6"/>
        <v>487.76588888888892</v>
      </c>
      <c r="J43" s="10">
        <f t="shared" si="7"/>
        <v>451.87700000000001</v>
      </c>
    </row>
    <row r="44" spans="1:10">
      <c r="A44" s="11">
        <f t="shared" si="10"/>
        <v>39000</v>
      </c>
      <c r="B44" s="10">
        <f t="shared" si="0"/>
        <v>1789.7684999999999</v>
      </c>
      <c r="C44" s="10">
        <f t="shared" si="9"/>
        <v>1237.2685000000001</v>
      </c>
      <c r="D44" s="10">
        <f t="shared" si="1"/>
        <v>961.01850000000013</v>
      </c>
      <c r="E44" s="10">
        <f t="shared" si="2"/>
        <v>795.26850000000002</v>
      </c>
      <c r="F44" s="10">
        <f t="shared" si="3"/>
        <v>684.76850000000002</v>
      </c>
      <c r="G44" s="10">
        <f t="shared" si="4"/>
        <v>605.83992857142857</v>
      </c>
      <c r="H44" s="10">
        <f t="shared" si="5"/>
        <v>546.64350000000013</v>
      </c>
      <c r="I44" s="10">
        <f t="shared" si="6"/>
        <v>500.60183333333327</v>
      </c>
      <c r="J44" s="10">
        <f t="shared" si="7"/>
        <v>463.76850000000002</v>
      </c>
    </row>
    <row r="45" spans="1:10">
      <c r="A45" s="11">
        <f t="shared" si="10"/>
        <v>40000</v>
      </c>
      <c r="B45" s="10">
        <f t="shared" si="0"/>
        <v>1835.66</v>
      </c>
      <c r="C45" s="10">
        <f t="shared" si="9"/>
        <v>1268.9933333333333</v>
      </c>
      <c r="D45" s="10">
        <f t="shared" si="1"/>
        <v>985.66000000000008</v>
      </c>
      <c r="E45" s="10">
        <f t="shared" si="2"/>
        <v>815.66</v>
      </c>
      <c r="F45" s="10">
        <f t="shared" si="3"/>
        <v>702.32666666666671</v>
      </c>
      <c r="G45" s="10">
        <f t="shared" si="4"/>
        <v>621.37428571428563</v>
      </c>
      <c r="H45" s="10">
        <f t="shared" si="5"/>
        <v>560.66</v>
      </c>
      <c r="I45" s="10">
        <f t="shared" si="6"/>
        <v>513.4377777777778</v>
      </c>
      <c r="J45" s="10">
        <f t="shared" si="7"/>
        <v>475.65999999999997</v>
      </c>
    </row>
    <row r="46" spans="1:10">
      <c r="A46" s="11">
        <f t="shared" si="10"/>
        <v>41000</v>
      </c>
      <c r="B46" s="10">
        <f t="shared" si="0"/>
        <v>1881.5515000000003</v>
      </c>
      <c r="C46" s="10">
        <f t="shared" si="9"/>
        <v>1300.7181666666665</v>
      </c>
      <c r="D46" s="10">
        <f t="shared" si="1"/>
        <v>1010.3015</v>
      </c>
      <c r="E46" s="10">
        <f t="shared" si="2"/>
        <v>836.05150000000003</v>
      </c>
      <c r="F46" s="10">
        <f t="shared" si="3"/>
        <v>719.8848333333334</v>
      </c>
      <c r="G46" s="10">
        <f t="shared" si="4"/>
        <v>636.90864285714292</v>
      </c>
      <c r="H46" s="10">
        <f t="shared" si="5"/>
        <v>574.67650000000003</v>
      </c>
      <c r="I46" s="10">
        <f t="shared" si="6"/>
        <v>526.2737222222222</v>
      </c>
      <c r="J46" s="10">
        <f t="shared" si="7"/>
        <v>487.55150000000003</v>
      </c>
    </row>
    <row r="47" spans="1:10">
      <c r="A47" s="11">
        <f t="shared" si="10"/>
        <v>42000</v>
      </c>
      <c r="B47" s="10">
        <f t="shared" si="0"/>
        <v>1927.443</v>
      </c>
      <c r="C47" s="10">
        <f t="shared" si="9"/>
        <v>1332.443</v>
      </c>
      <c r="D47" s="10">
        <f t="shared" si="1"/>
        <v>1034.943</v>
      </c>
      <c r="E47" s="10">
        <f t="shared" si="2"/>
        <v>856.44299999999998</v>
      </c>
      <c r="F47" s="10">
        <f t="shared" si="3"/>
        <v>737.44299999999998</v>
      </c>
      <c r="G47" s="10">
        <f t="shared" si="4"/>
        <v>652.44299999999998</v>
      </c>
      <c r="H47" s="10">
        <f t="shared" si="5"/>
        <v>588.69299999999998</v>
      </c>
      <c r="I47" s="10">
        <f t="shared" si="6"/>
        <v>539.10966666666673</v>
      </c>
      <c r="J47" s="10">
        <f t="shared" si="7"/>
        <v>499.44299999999998</v>
      </c>
    </row>
    <row r="48" spans="1:10">
      <c r="A48" s="11">
        <f t="shared" si="10"/>
        <v>43000</v>
      </c>
      <c r="B48" s="10">
        <f t="shared" si="0"/>
        <v>1973.3344999999999</v>
      </c>
      <c r="C48" s="10">
        <f t="shared" si="9"/>
        <v>1364.1678333333334</v>
      </c>
      <c r="D48" s="10">
        <f t="shared" si="1"/>
        <v>1059.5845000000002</v>
      </c>
      <c r="E48" s="10">
        <f t="shared" si="2"/>
        <v>876.83450000000005</v>
      </c>
      <c r="F48" s="10">
        <f t="shared" si="3"/>
        <v>755.00116666666668</v>
      </c>
      <c r="G48" s="10">
        <f t="shared" si="4"/>
        <v>667.97735714285716</v>
      </c>
      <c r="H48" s="10">
        <f t="shared" si="5"/>
        <v>602.70950000000005</v>
      </c>
      <c r="I48" s="10">
        <f t="shared" si="6"/>
        <v>551.94561111111113</v>
      </c>
      <c r="J48" s="10">
        <f t="shared" si="7"/>
        <v>511.33449999999999</v>
      </c>
    </row>
    <row r="49" spans="1:10">
      <c r="A49" s="11">
        <f t="shared" si="10"/>
        <v>44000</v>
      </c>
      <c r="B49" s="10">
        <f t="shared" si="0"/>
        <v>2019.2259999999999</v>
      </c>
      <c r="C49" s="10">
        <f t="shared" si="9"/>
        <v>1395.8926666666669</v>
      </c>
      <c r="D49" s="10">
        <f t="shared" si="1"/>
        <v>1084.2260000000001</v>
      </c>
      <c r="E49" s="10">
        <f t="shared" si="2"/>
        <v>897.226</v>
      </c>
      <c r="F49" s="10">
        <f t="shared" si="3"/>
        <v>772.55933333333326</v>
      </c>
      <c r="G49" s="10">
        <f t="shared" si="4"/>
        <v>683.51171428571433</v>
      </c>
      <c r="H49" s="10">
        <f t="shared" si="5"/>
        <v>616.726</v>
      </c>
      <c r="I49" s="10">
        <f t="shared" si="6"/>
        <v>564.78155555555554</v>
      </c>
      <c r="J49" s="10">
        <f t="shared" si="7"/>
        <v>523.226</v>
      </c>
    </row>
    <row r="50" spans="1:10">
      <c r="A50" s="11">
        <f t="shared" si="10"/>
        <v>45000</v>
      </c>
      <c r="B50" s="10">
        <f t="shared" si="0"/>
        <v>2065.1174999999998</v>
      </c>
      <c r="C50" s="10">
        <f t="shared" si="9"/>
        <v>1427.6175000000001</v>
      </c>
      <c r="D50" s="10">
        <f t="shared" si="1"/>
        <v>1108.8675000000001</v>
      </c>
      <c r="E50" s="10">
        <f t="shared" si="2"/>
        <v>917.61750000000006</v>
      </c>
      <c r="F50" s="10">
        <f t="shared" si="3"/>
        <v>790.11750000000006</v>
      </c>
      <c r="G50" s="10">
        <f t="shared" si="4"/>
        <v>699.04607142857139</v>
      </c>
      <c r="H50" s="10">
        <f t="shared" si="5"/>
        <v>630.74250000000006</v>
      </c>
      <c r="I50" s="10">
        <f t="shared" si="6"/>
        <v>577.61749999999995</v>
      </c>
      <c r="J50" s="10">
        <f t="shared" si="7"/>
        <v>535.11750000000006</v>
      </c>
    </row>
    <row r="51" spans="1:10">
      <c r="A51" s="11">
        <f t="shared" si="10"/>
        <v>46000</v>
      </c>
      <c r="B51" s="10">
        <f t="shared" si="0"/>
        <v>2111.009</v>
      </c>
      <c r="C51" s="10">
        <f t="shared" si="9"/>
        <v>1459.3423333333333</v>
      </c>
      <c r="D51" s="10">
        <f t="shared" si="1"/>
        <v>1133.509</v>
      </c>
      <c r="E51" s="10">
        <f t="shared" si="2"/>
        <v>938.00900000000001</v>
      </c>
      <c r="F51" s="10">
        <f t="shared" si="3"/>
        <v>807.67566666666676</v>
      </c>
      <c r="G51" s="10">
        <f t="shared" si="4"/>
        <v>714.58042857142857</v>
      </c>
      <c r="H51" s="10">
        <f t="shared" si="5"/>
        <v>644.75900000000001</v>
      </c>
      <c r="I51" s="10">
        <f t="shared" si="6"/>
        <v>590.45344444444447</v>
      </c>
      <c r="J51" s="10">
        <f t="shared" si="7"/>
        <v>547.00900000000001</v>
      </c>
    </row>
    <row r="52" spans="1:10">
      <c r="A52" s="11">
        <f t="shared" si="10"/>
        <v>47000</v>
      </c>
      <c r="B52" s="10">
        <f t="shared" si="0"/>
        <v>2156.9004999999997</v>
      </c>
      <c r="C52" s="10">
        <f t="shared" si="9"/>
        <v>1491.0671666666667</v>
      </c>
      <c r="D52" s="10">
        <f t="shared" si="1"/>
        <v>1158.1505</v>
      </c>
      <c r="E52" s="10">
        <f t="shared" si="2"/>
        <v>958.40050000000008</v>
      </c>
      <c r="F52" s="10">
        <f t="shared" si="3"/>
        <v>825.23383333333334</v>
      </c>
      <c r="G52" s="10">
        <f t="shared" si="4"/>
        <v>730.11478571428574</v>
      </c>
      <c r="H52" s="10">
        <f t="shared" si="5"/>
        <v>658.77550000000008</v>
      </c>
      <c r="I52" s="10">
        <f t="shared" si="6"/>
        <v>603.28938888888888</v>
      </c>
      <c r="J52" s="10">
        <f t="shared" si="7"/>
        <v>558.90050000000008</v>
      </c>
    </row>
    <row r="53" spans="1:10">
      <c r="A53" s="11">
        <f t="shared" si="10"/>
        <v>48000</v>
      </c>
      <c r="B53" s="10">
        <f t="shared" si="0"/>
        <v>2202.7919999999999</v>
      </c>
      <c r="C53" s="10">
        <f t="shared" si="9"/>
        <v>1522.7920000000001</v>
      </c>
      <c r="D53" s="10">
        <f t="shared" si="1"/>
        <v>1182.7920000000001</v>
      </c>
      <c r="E53" s="10">
        <f t="shared" si="2"/>
        <v>978.79200000000003</v>
      </c>
      <c r="F53" s="10">
        <f t="shared" si="3"/>
        <v>842.79200000000003</v>
      </c>
      <c r="G53" s="10">
        <f t="shared" si="4"/>
        <v>745.64914285714292</v>
      </c>
      <c r="H53" s="10">
        <f t="shared" si="5"/>
        <v>672.79200000000003</v>
      </c>
      <c r="I53" s="10">
        <f t="shared" si="6"/>
        <v>616.1253333333334</v>
      </c>
      <c r="J53" s="10">
        <f t="shared" si="7"/>
        <v>570.79200000000003</v>
      </c>
    </row>
    <row r="54" spans="1:10">
      <c r="A54" s="11">
        <f t="shared" si="10"/>
        <v>49000</v>
      </c>
      <c r="B54" s="10">
        <f t="shared" si="0"/>
        <v>2248.6835000000001</v>
      </c>
      <c r="C54" s="10">
        <f t="shared" si="9"/>
        <v>1554.5168333333336</v>
      </c>
      <c r="D54" s="10">
        <f t="shared" si="1"/>
        <v>1207.4335000000001</v>
      </c>
      <c r="E54" s="10">
        <f t="shared" si="2"/>
        <v>999.18350000000009</v>
      </c>
      <c r="F54" s="10">
        <f t="shared" si="3"/>
        <v>860.35016666666661</v>
      </c>
      <c r="G54" s="10">
        <f t="shared" si="4"/>
        <v>761.18349999999998</v>
      </c>
      <c r="H54" s="10">
        <f t="shared" si="5"/>
        <v>686.80850000000009</v>
      </c>
      <c r="I54" s="10">
        <f t="shared" si="6"/>
        <v>628.9612777777777</v>
      </c>
      <c r="J54" s="10">
        <f t="shared" si="7"/>
        <v>582.68349999999998</v>
      </c>
    </row>
    <row r="55" spans="1:10">
      <c r="A55" s="11">
        <f t="shared" si="10"/>
        <v>50000</v>
      </c>
      <c r="B55" s="10">
        <f t="shared" si="0"/>
        <v>2294.5750000000003</v>
      </c>
      <c r="C55" s="10">
        <f t="shared" si="9"/>
        <v>1586.2416666666668</v>
      </c>
      <c r="D55" s="10">
        <f t="shared" si="1"/>
        <v>1232.075</v>
      </c>
      <c r="E55" s="10">
        <f t="shared" si="2"/>
        <v>1019.575</v>
      </c>
      <c r="F55" s="10">
        <f t="shared" si="3"/>
        <v>877.90833333333342</v>
      </c>
      <c r="G55" s="10">
        <f t="shared" si="4"/>
        <v>776.71785714285716</v>
      </c>
      <c r="H55" s="10">
        <f t="shared" si="5"/>
        <v>700.82500000000005</v>
      </c>
      <c r="I55" s="10">
        <f t="shared" si="6"/>
        <v>641.79722222222222</v>
      </c>
      <c r="J55" s="10">
        <f t="shared" si="7"/>
        <v>594.57499999999993</v>
      </c>
    </row>
    <row r="56" spans="1:10">
      <c r="A56" s="11">
        <f t="shared" si="10"/>
        <v>51000</v>
      </c>
      <c r="B56" s="10">
        <f t="shared" si="0"/>
        <v>2340.4665000000005</v>
      </c>
      <c r="C56" s="10">
        <f t="shared" si="9"/>
        <v>1617.9665</v>
      </c>
      <c r="D56" s="10">
        <f t="shared" si="1"/>
        <v>1256.7165</v>
      </c>
      <c r="E56" s="10">
        <f t="shared" si="2"/>
        <v>1039.9665</v>
      </c>
      <c r="F56" s="10">
        <f t="shared" si="3"/>
        <v>895.4665</v>
      </c>
      <c r="G56" s="10">
        <f t="shared" si="4"/>
        <v>792.25221428571433</v>
      </c>
      <c r="H56" s="10">
        <f t="shared" si="5"/>
        <v>714.8415</v>
      </c>
      <c r="I56" s="10">
        <f t="shared" si="6"/>
        <v>654.63316666666674</v>
      </c>
      <c r="J56" s="10">
        <f t="shared" si="7"/>
        <v>606.46650000000011</v>
      </c>
    </row>
    <row r="57" spans="1:10">
      <c r="A57" s="11">
        <f t="shared" si="10"/>
        <v>52000</v>
      </c>
      <c r="B57" s="10">
        <f t="shared" si="0"/>
        <v>2386.3580000000002</v>
      </c>
      <c r="C57" s="10">
        <f t="shared" si="9"/>
        <v>1649.6913333333334</v>
      </c>
      <c r="D57" s="10">
        <f t="shared" si="1"/>
        <v>1281.3579999999999</v>
      </c>
      <c r="E57" s="10">
        <f t="shared" si="2"/>
        <v>1060.3579999999999</v>
      </c>
      <c r="F57" s="10">
        <f t="shared" si="3"/>
        <v>913.02466666666669</v>
      </c>
      <c r="G57" s="10">
        <f t="shared" si="4"/>
        <v>807.78657142857151</v>
      </c>
      <c r="H57" s="10">
        <f t="shared" si="5"/>
        <v>728.85799999999995</v>
      </c>
      <c r="I57" s="10">
        <f t="shared" si="6"/>
        <v>667.46911111111115</v>
      </c>
      <c r="J57" s="10">
        <f t="shared" si="7"/>
        <v>618.35800000000006</v>
      </c>
    </row>
    <row r="58" spans="1:10">
      <c r="A58" s="11">
        <f t="shared" si="10"/>
        <v>53000</v>
      </c>
      <c r="B58" s="10">
        <f t="shared" si="0"/>
        <v>2432.2494999999999</v>
      </c>
      <c r="C58" s="10">
        <f t="shared" si="9"/>
        <v>1681.4161666666666</v>
      </c>
      <c r="D58" s="10">
        <f t="shared" si="1"/>
        <v>1305.9994999999999</v>
      </c>
      <c r="E58" s="10">
        <f t="shared" si="2"/>
        <v>1080.7495000000001</v>
      </c>
      <c r="F58" s="10">
        <f t="shared" si="3"/>
        <v>930.58283333333338</v>
      </c>
      <c r="G58" s="10">
        <f t="shared" si="4"/>
        <v>823.32092857142845</v>
      </c>
      <c r="H58" s="10">
        <f t="shared" si="5"/>
        <v>742.87450000000013</v>
      </c>
      <c r="I58" s="10">
        <f t="shared" si="6"/>
        <v>680.30505555555567</v>
      </c>
      <c r="J58" s="10">
        <f t="shared" si="7"/>
        <v>630.24950000000001</v>
      </c>
    </row>
    <row r="59" spans="1:10">
      <c r="A59" s="11">
        <f t="shared" si="10"/>
        <v>54000</v>
      </c>
      <c r="B59" s="10">
        <f t="shared" si="0"/>
        <v>2478.1409999999996</v>
      </c>
      <c r="C59" s="10">
        <f t="shared" si="9"/>
        <v>1713.1410000000003</v>
      </c>
      <c r="D59" s="10">
        <f t="shared" si="1"/>
        <v>1330.6410000000001</v>
      </c>
      <c r="E59" s="10">
        <f t="shared" si="2"/>
        <v>1101.1410000000001</v>
      </c>
      <c r="F59" s="10">
        <f t="shared" si="3"/>
        <v>948.14100000000008</v>
      </c>
      <c r="G59" s="10">
        <f t="shared" si="4"/>
        <v>838.85528571428574</v>
      </c>
      <c r="H59" s="10">
        <f t="shared" si="5"/>
        <v>756.89100000000008</v>
      </c>
      <c r="I59" s="10">
        <f t="shared" si="6"/>
        <v>693.14099999999996</v>
      </c>
      <c r="J59" s="10">
        <f t="shared" si="7"/>
        <v>642.14099999999996</v>
      </c>
    </row>
    <row r="60" spans="1:10">
      <c r="A60" s="11">
        <f t="shared" si="10"/>
        <v>55000</v>
      </c>
      <c r="B60" s="10">
        <f t="shared" si="0"/>
        <v>2524.0324999999998</v>
      </c>
      <c r="C60" s="10">
        <f t="shared" si="9"/>
        <v>1744.8658333333335</v>
      </c>
      <c r="D60" s="10">
        <f t="shared" si="1"/>
        <v>1355.2825</v>
      </c>
      <c r="E60" s="10">
        <f t="shared" si="2"/>
        <v>1121.5325</v>
      </c>
      <c r="F60" s="10">
        <f t="shared" si="3"/>
        <v>965.69916666666666</v>
      </c>
      <c r="G60" s="10">
        <f t="shared" si="4"/>
        <v>854.38964285714292</v>
      </c>
      <c r="H60" s="10">
        <f t="shared" si="5"/>
        <v>770.90750000000003</v>
      </c>
      <c r="I60" s="10">
        <f t="shared" si="6"/>
        <v>705.97694444444448</v>
      </c>
      <c r="J60" s="10">
        <f t="shared" si="7"/>
        <v>654.03250000000003</v>
      </c>
    </row>
    <row r="61" spans="1:10">
      <c r="A61" s="11">
        <f t="shared" si="10"/>
        <v>56000</v>
      </c>
      <c r="B61" s="10">
        <f t="shared" si="0"/>
        <v>2569.924</v>
      </c>
      <c r="C61" s="10">
        <f t="shared" si="9"/>
        <v>1776.5906666666667</v>
      </c>
      <c r="D61" s="10">
        <f t="shared" si="1"/>
        <v>1379.924</v>
      </c>
      <c r="E61" s="10">
        <f t="shared" si="2"/>
        <v>1141.924</v>
      </c>
      <c r="F61" s="10">
        <f t="shared" si="3"/>
        <v>983.25733333333324</v>
      </c>
      <c r="G61" s="10">
        <f t="shared" si="4"/>
        <v>869.92399999999998</v>
      </c>
      <c r="H61" s="10">
        <f t="shared" si="5"/>
        <v>784.92399999999998</v>
      </c>
      <c r="I61" s="10">
        <f t="shared" si="6"/>
        <v>718.81288888888889</v>
      </c>
      <c r="J61" s="10">
        <f t="shared" si="7"/>
        <v>665.92399999999998</v>
      </c>
    </row>
    <row r="62" spans="1:10">
      <c r="A62" s="11">
        <f t="shared" si="10"/>
        <v>57000</v>
      </c>
      <c r="B62" s="10">
        <f t="shared" si="0"/>
        <v>2615.8155000000002</v>
      </c>
      <c r="C62" s="10">
        <f t="shared" si="9"/>
        <v>1808.3155000000002</v>
      </c>
      <c r="D62" s="10">
        <f t="shared" si="1"/>
        <v>1404.5654999999999</v>
      </c>
      <c r="E62" s="10">
        <f t="shared" si="2"/>
        <v>1162.3155000000002</v>
      </c>
      <c r="F62" s="10">
        <f t="shared" si="3"/>
        <v>1000.8155</v>
      </c>
      <c r="G62" s="10">
        <f t="shared" si="4"/>
        <v>885.45835714285727</v>
      </c>
      <c r="H62" s="10">
        <f t="shared" si="5"/>
        <v>798.94050000000004</v>
      </c>
      <c r="I62" s="10">
        <f t="shared" si="6"/>
        <v>731.64883333333341</v>
      </c>
      <c r="J62" s="10">
        <f t="shared" si="7"/>
        <v>677.81550000000004</v>
      </c>
    </row>
    <row r="63" spans="1:10">
      <c r="A63" s="11">
        <f t="shared" si="10"/>
        <v>58000</v>
      </c>
      <c r="B63" s="10">
        <f t="shared" si="0"/>
        <v>2661.7070000000003</v>
      </c>
      <c r="C63" s="10">
        <f t="shared" si="9"/>
        <v>1840.0403333333331</v>
      </c>
      <c r="D63" s="10">
        <f t="shared" si="1"/>
        <v>1429.2070000000001</v>
      </c>
      <c r="E63" s="10">
        <f t="shared" si="2"/>
        <v>1182.7070000000001</v>
      </c>
      <c r="F63" s="10">
        <f t="shared" si="3"/>
        <v>1018.3736666666667</v>
      </c>
      <c r="G63" s="10">
        <f t="shared" si="4"/>
        <v>900.99271428571421</v>
      </c>
      <c r="H63" s="10">
        <f t="shared" si="5"/>
        <v>812.95700000000011</v>
      </c>
      <c r="I63" s="10">
        <f t="shared" si="6"/>
        <v>744.48477777777782</v>
      </c>
      <c r="J63" s="10">
        <f t="shared" si="7"/>
        <v>689.70699999999999</v>
      </c>
    </row>
    <row r="64" spans="1:10">
      <c r="A64" s="11">
        <f t="shared" si="10"/>
        <v>59000</v>
      </c>
      <c r="B64" s="10">
        <f t="shared" si="0"/>
        <v>2707.5985000000001</v>
      </c>
      <c r="C64" s="10">
        <f t="shared" si="9"/>
        <v>1871.7651666666666</v>
      </c>
      <c r="D64" s="10">
        <f t="shared" si="1"/>
        <v>1453.8484999999998</v>
      </c>
      <c r="E64" s="10">
        <f t="shared" si="2"/>
        <v>1203.0985000000001</v>
      </c>
      <c r="F64" s="10">
        <f t="shared" si="3"/>
        <v>1035.9318333333335</v>
      </c>
      <c r="G64" s="10">
        <f t="shared" si="4"/>
        <v>916.52707142857139</v>
      </c>
      <c r="H64" s="10">
        <f t="shared" si="5"/>
        <v>826.97350000000006</v>
      </c>
      <c r="I64" s="10">
        <f t="shared" si="6"/>
        <v>757.32072222222223</v>
      </c>
      <c r="J64" s="10">
        <f t="shared" si="7"/>
        <v>701.59850000000006</v>
      </c>
    </row>
    <row r="65" spans="1:10">
      <c r="A65" s="11">
        <f t="shared" si="10"/>
        <v>60000</v>
      </c>
      <c r="B65" s="10">
        <f t="shared" si="0"/>
        <v>2753.4900000000002</v>
      </c>
      <c r="C65" s="10">
        <f t="shared" si="9"/>
        <v>1903.49</v>
      </c>
      <c r="D65" s="10">
        <f t="shared" si="1"/>
        <v>1478.49</v>
      </c>
      <c r="E65" s="10">
        <f t="shared" si="2"/>
        <v>1223.49</v>
      </c>
      <c r="F65" s="10">
        <f t="shared" si="3"/>
        <v>1053.49</v>
      </c>
      <c r="G65" s="10">
        <f t="shared" si="4"/>
        <v>932.06142857142868</v>
      </c>
      <c r="H65" s="10">
        <f t="shared" si="5"/>
        <v>840.99</v>
      </c>
      <c r="I65" s="10">
        <f t="shared" si="6"/>
        <v>770.15666666666664</v>
      </c>
      <c r="J65" s="10">
        <f t="shared" si="7"/>
        <v>713.49</v>
      </c>
    </row>
    <row r="66" spans="1:10">
      <c r="A66" s="11">
        <f t="shared" si="10"/>
        <v>61000</v>
      </c>
      <c r="B66" s="10">
        <f t="shared" si="0"/>
        <v>2799.3815</v>
      </c>
      <c r="C66" s="10">
        <f t="shared" si="9"/>
        <v>1935.2148333333332</v>
      </c>
      <c r="D66" s="10">
        <f t="shared" si="1"/>
        <v>1503.1315000000002</v>
      </c>
      <c r="E66" s="10">
        <f t="shared" si="2"/>
        <v>1243.8815</v>
      </c>
      <c r="F66" s="10">
        <f t="shared" si="3"/>
        <v>1071.0481666666667</v>
      </c>
      <c r="G66" s="10">
        <f t="shared" si="4"/>
        <v>947.59578571428574</v>
      </c>
      <c r="H66" s="10">
        <f t="shared" si="5"/>
        <v>855.00650000000007</v>
      </c>
      <c r="I66" s="10">
        <f t="shared" si="6"/>
        <v>782.99261111111116</v>
      </c>
      <c r="J66" s="10">
        <f t="shared" si="7"/>
        <v>725.38149999999996</v>
      </c>
    </row>
    <row r="67" spans="1:10">
      <c r="A67" s="11">
        <f t="shared" si="10"/>
        <v>62000</v>
      </c>
      <c r="B67" s="10">
        <f t="shared" si="0"/>
        <v>2845.2730000000001</v>
      </c>
      <c r="C67" s="10">
        <f t="shared" si="9"/>
        <v>1966.9396666666664</v>
      </c>
      <c r="D67" s="10">
        <f t="shared" si="1"/>
        <v>1527.7729999999999</v>
      </c>
      <c r="E67" s="10">
        <f t="shared" si="2"/>
        <v>1264.2730000000001</v>
      </c>
      <c r="F67" s="10">
        <f t="shared" si="3"/>
        <v>1088.6063333333334</v>
      </c>
      <c r="G67" s="10">
        <f t="shared" si="4"/>
        <v>963.13014285714291</v>
      </c>
      <c r="H67" s="10">
        <f t="shared" si="5"/>
        <v>869.02299999999991</v>
      </c>
      <c r="I67" s="10">
        <f t="shared" si="6"/>
        <v>795.82855555555545</v>
      </c>
      <c r="J67" s="10">
        <f t="shared" si="7"/>
        <v>737.27300000000002</v>
      </c>
    </row>
    <row r="68" spans="1:10">
      <c r="A68" s="11">
        <f t="shared" si="10"/>
        <v>63000</v>
      </c>
      <c r="B68" s="10">
        <f t="shared" si="0"/>
        <v>2891.1644999999999</v>
      </c>
      <c r="C68" s="10">
        <f t="shared" si="9"/>
        <v>1998.6645000000001</v>
      </c>
      <c r="D68" s="10">
        <f t="shared" si="1"/>
        <v>1552.4145000000001</v>
      </c>
      <c r="E68" s="10">
        <f t="shared" si="2"/>
        <v>1284.6644999999999</v>
      </c>
      <c r="F68" s="10">
        <f t="shared" si="3"/>
        <v>1106.1644999999999</v>
      </c>
      <c r="G68" s="10">
        <f t="shared" si="4"/>
        <v>978.66449999999998</v>
      </c>
      <c r="H68" s="10">
        <f t="shared" si="5"/>
        <v>883.03950000000009</v>
      </c>
      <c r="I68" s="10">
        <f t="shared" si="6"/>
        <v>808.66450000000009</v>
      </c>
      <c r="J68" s="10">
        <f t="shared" si="7"/>
        <v>749.16450000000009</v>
      </c>
    </row>
    <row r="69" spans="1:10">
      <c r="A69" s="11">
        <f t="shared" si="10"/>
        <v>64000</v>
      </c>
      <c r="B69" s="10">
        <f t="shared" si="0"/>
        <v>2937.056</v>
      </c>
      <c r="C69" s="10">
        <f t="shared" si="9"/>
        <v>2030.3893333333333</v>
      </c>
      <c r="D69" s="10">
        <f t="shared" si="1"/>
        <v>1577.0559999999998</v>
      </c>
      <c r="E69" s="10">
        <f t="shared" si="2"/>
        <v>1305.056</v>
      </c>
      <c r="F69" s="10">
        <f t="shared" si="3"/>
        <v>1123.7226666666666</v>
      </c>
      <c r="G69" s="10">
        <f t="shared" si="4"/>
        <v>994.19885714285715</v>
      </c>
      <c r="H69" s="10">
        <f t="shared" si="5"/>
        <v>897.05600000000004</v>
      </c>
      <c r="I69" s="10">
        <f t="shared" si="6"/>
        <v>821.50044444444438</v>
      </c>
      <c r="J69" s="10">
        <f t="shared" si="7"/>
        <v>761.05600000000004</v>
      </c>
    </row>
    <row r="70" spans="1:10">
      <c r="A70" s="11">
        <f t="shared" si="10"/>
        <v>65000</v>
      </c>
      <c r="B70" s="10">
        <f t="shared" si="0"/>
        <v>2982.9475000000002</v>
      </c>
      <c r="C70" s="10">
        <f t="shared" si="9"/>
        <v>2062.1141666666667</v>
      </c>
      <c r="D70" s="10">
        <f t="shared" si="1"/>
        <v>1601.6975000000002</v>
      </c>
      <c r="E70" s="10">
        <f t="shared" si="2"/>
        <v>1325.4475</v>
      </c>
      <c r="F70" s="10">
        <f t="shared" si="3"/>
        <v>1141.2808333333335</v>
      </c>
      <c r="G70" s="10">
        <f t="shared" si="4"/>
        <v>1009.7332142857143</v>
      </c>
      <c r="H70" s="10">
        <f t="shared" si="5"/>
        <v>911.0725000000001</v>
      </c>
      <c r="I70" s="10">
        <f t="shared" si="6"/>
        <v>834.33638888888891</v>
      </c>
      <c r="J70" s="10">
        <f t="shared" si="7"/>
        <v>772.94749999999999</v>
      </c>
    </row>
    <row r="71" spans="1:10">
      <c r="A71" s="11">
        <f t="shared" si="10"/>
        <v>66000</v>
      </c>
      <c r="B71" s="10">
        <f t="shared" si="0"/>
        <v>3028.8390000000004</v>
      </c>
      <c r="C71" s="10">
        <f t="shared" si="9"/>
        <v>2093.8389999999999</v>
      </c>
      <c r="D71" s="10">
        <f t="shared" si="1"/>
        <v>1626.3390000000002</v>
      </c>
      <c r="E71" s="10">
        <f t="shared" si="2"/>
        <v>1345.8390000000002</v>
      </c>
      <c r="F71" s="10">
        <f t="shared" si="3"/>
        <v>1158.8389999999999</v>
      </c>
      <c r="G71" s="10">
        <f t="shared" si="4"/>
        <v>1025.2675714285715</v>
      </c>
      <c r="H71" s="10">
        <f t="shared" si="5"/>
        <v>925.08899999999994</v>
      </c>
      <c r="I71" s="10">
        <f t="shared" si="6"/>
        <v>847.17233333333331</v>
      </c>
      <c r="J71" s="10">
        <f t="shared" si="7"/>
        <v>784.83900000000006</v>
      </c>
    </row>
    <row r="72" spans="1:10">
      <c r="A72" s="11">
        <f t="shared" si="10"/>
        <v>67000</v>
      </c>
      <c r="B72" s="10">
        <f t="shared" ref="B72:B116" si="11">((A72*$B$6*$B$5+A72)/$B$5)*$K$3</f>
        <v>3074.7305000000006</v>
      </c>
      <c r="C72" s="10">
        <f t="shared" si="9"/>
        <v>2125.5638333333332</v>
      </c>
      <c r="D72" s="10">
        <f t="shared" ref="D72:D116" si="12">((A72*$B$6*$D$5+A72)/$D$5)*$K$3</f>
        <v>1650.9805000000001</v>
      </c>
      <c r="E72" s="10">
        <f t="shared" ref="E72:E116" si="13">((A72*$E$6*$E$5+A72)/$E$5)*$K$3</f>
        <v>1366.2304999999999</v>
      </c>
      <c r="F72" s="10">
        <f t="shared" ref="F72:F116" si="14">((A72*$E$6*$F$5+A72)/$F$5)*$K$3</f>
        <v>1176.3971666666666</v>
      </c>
      <c r="G72" s="10">
        <f t="shared" ref="G72:G116" si="15">((A72*$E$6*$G$5+A72)/$G$5)*$K$3</f>
        <v>1040.8019285714286</v>
      </c>
      <c r="H72" s="10">
        <f t="shared" ref="H72:H104" si="16">((A72*$E$6*$H$5+A72)/$H$5)*$K$3</f>
        <v>939.10550000000001</v>
      </c>
      <c r="I72" s="10">
        <f t="shared" ref="I72:I116" si="17">((A72*$E$6*$I$5+A72)/$I$5)*$K$3</f>
        <v>860.00827777777772</v>
      </c>
      <c r="J72" s="10">
        <f t="shared" ref="J72:J116" si="18">((A72*$E$6*$J$5+A72)/$J$5)*$K$3</f>
        <v>796.73050000000001</v>
      </c>
    </row>
    <row r="73" spans="1:10">
      <c r="A73" s="11">
        <f t="shared" si="10"/>
        <v>68000</v>
      </c>
      <c r="B73" s="10">
        <f t="shared" si="11"/>
        <v>3120.6219999999998</v>
      </c>
      <c r="C73" s="10">
        <f t="shared" si="9"/>
        <v>2157.2886666666668</v>
      </c>
      <c r="D73" s="10">
        <f t="shared" si="12"/>
        <v>1675.6220000000001</v>
      </c>
      <c r="E73" s="10">
        <f t="shared" si="13"/>
        <v>1386.6220000000001</v>
      </c>
      <c r="F73" s="10">
        <f t="shared" si="14"/>
        <v>1193.9553333333333</v>
      </c>
      <c r="G73" s="10">
        <f t="shared" si="15"/>
        <v>1056.3362857142859</v>
      </c>
      <c r="H73" s="10">
        <f t="shared" si="16"/>
        <v>953.12200000000007</v>
      </c>
      <c r="I73" s="10">
        <f t="shared" si="17"/>
        <v>872.84422222222236</v>
      </c>
      <c r="J73" s="10">
        <f t="shared" si="18"/>
        <v>808.62199999999996</v>
      </c>
    </row>
    <row r="74" spans="1:10">
      <c r="A74" s="11">
        <f t="shared" si="10"/>
        <v>69000</v>
      </c>
      <c r="B74" s="10">
        <f t="shared" si="11"/>
        <v>3166.5134999999996</v>
      </c>
      <c r="C74" s="10">
        <f t="shared" si="9"/>
        <v>2189.0135</v>
      </c>
      <c r="D74" s="10">
        <f t="shared" si="12"/>
        <v>1700.2635</v>
      </c>
      <c r="E74" s="10">
        <f t="shared" si="13"/>
        <v>1407.0135</v>
      </c>
      <c r="F74" s="10">
        <f t="shared" si="14"/>
        <v>1211.5135</v>
      </c>
      <c r="G74" s="10">
        <f t="shared" si="15"/>
        <v>1071.8706428571427</v>
      </c>
      <c r="H74" s="10">
        <f t="shared" si="16"/>
        <v>967.13850000000014</v>
      </c>
      <c r="I74" s="10">
        <f t="shared" si="17"/>
        <v>885.68016666666665</v>
      </c>
      <c r="J74" s="10">
        <f t="shared" si="18"/>
        <v>820.51350000000002</v>
      </c>
    </row>
    <row r="75" spans="1:10">
      <c r="A75" s="11">
        <f t="shared" si="10"/>
        <v>70000</v>
      </c>
      <c r="B75" s="10">
        <f t="shared" si="11"/>
        <v>3212.4049999999997</v>
      </c>
      <c r="C75" s="10">
        <f t="shared" si="9"/>
        <v>2220.7383333333332</v>
      </c>
      <c r="D75" s="10">
        <f t="shared" si="12"/>
        <v>1724.905</v>
      </c>
      <c r="E75" s="10">
        <f t="shared" si="13"/>
        <v>1427.4050000000002</v>
      </c>
      <c r="F75" s="10">
        <f t="shared" si="14"/>
        <v>1229.0716666666667</v>
      </c>
      <c r="G75" s="10">
        <f t="shared" si="15"/>
        <v>1087.405</v>
      </c>
      <c r="H75" s="10">
        <f t="shared" si="16"/>
        <v>981.15499999999997</v>
      </c>
      <c r="I75" s="10">
        <f t="shared" si="17"/>
        <v>898.51611111111117</v>
      </c>
      <c r="J75" s="10">
        <f t="shared" si="18"/>
        <v>832.40500000000009</v>
      </c>
    </row>
    <row r="76" spans="1:10">
      <c r="A76" s="11">
        <f t="shared" si="10"/>
        <v>71000</v>
      </c>
      <c r="B76" s="10">
        <f t="shared" si="11"/>
        <v>3258.2964999999999</v>
      </c>
      <c r="C76" s="10">
        <f t="shared" si="9"/>
        <v>2252.4631666666664</v>
      </c>
      <c r="D76" s="10">
        <f t="shared" si="12"/>
        <v>1749.5465000000002</v>
      </c>
      <c r="E76" s="10">
        <f t="shared" si="13"/>
        <v>1447.7964999999999</v>
      </c>
      <c r="F76" s="10">
        <f t="shared" si="14"/>
        <v>1246.6298333333334</v>
      </c>
      <c r="G76" s="10">
        <f t="shared" si="15"/>
        <v>1102.9393571428573</v>
      </c>
      <c r="H76" s="10">
        <f t="shared" si="16"/>
        <v>995.17150000000004</v>
      </c>
      <c r="I76" s="10">
        <f t="shared" si="17"/>
        <v>911.35205555555558</v>
      </c>
      <c r="J76" s="10">
        <f t="shared" si="18"/>
        <v>844.29650000000004</v>
      </c>
    </row>
    <row r="77" spans="1:10">
      <c r="A77" s="11">
        <f t="shared" si="10"/>
        <v>72000</v>
      </c>
      <c r="B77" s="10">
        <f t="shared" si="11"/>
        <v>3304.1880000000001</v>
      </c>
      <c r="C77" s="10">
        <f t="shared" si="9"/>
        <v>2284.1879999999996</v>
      </c>
      <c r="D77" s="10">
        <f t="shared" si="12"/>
        <v>1774.1879999999999</v>
      </c>
      <c r="E77" s="10">
        <f t="shared" si="13"/>
        <v>1468.1880000000001</v>
      </c>
      <c r="F77" s="10">
        <f t="shared" si="14"/>
        <v>1264.1880000000001</v>
      </c>
      <c r="G77" s="10">
        <f t="shared" si="15"/>
        <v>1118.4737142857143</v>
      </c>
      <c r="H77" s="10">
        <f t="shared" si="16"/>
        <v>1009.188</v>
      </c>
      <c r="I77" s="10">
        <f t="shared" si="17"/>
        <v>924.18799999999999</v>
      </c>
      <c r="J77" s="10">
        <f t="shared" si="18"/>
        <v>856.18799999999999</v>
      </c>
    </row>
    <row r="78" spans="1:10">
      <c r="A78" s="11">
        <f t="shared" si="10"/>
        <v>73000</v>
      </c>
      <c r="B78" s="10">
        <f t="shared" si="11"/>
        <v>3350.0794999999998</v>
      </c>
      <c r="C78" s="10">
        <f t="shared" ref="C78:C116" si="19">((A78*$B$6*$C$5+A78)/$C$5)*$K$3</f>
        <v>2315.9128333333333</v>
      </c>
      <c r="D78" s="10">
        <f t="shared" si="12"/>
        <v>1798.8295000000001</v>
      </c>
      <c r="E78" s="10">
        <f t="shared" si="13"/>
        <v>1488.5795000000001</v>
      </c>
      <c r="F78" s="10">
        <f t="shared" si="14"/>
        <v>1281.7461666666666</v>
      </c>
      <c r="G78" s="10">
        <f t="shared" si="15"/>
        <v>1134.0080714285714</v>
      </c>
      <c r="H78" s="10">
        <f t="shared" si="16"/>
        <v>1023.2045000000002</v>
      </c>
      <c r="I78" s="10">
        <f t="shared" si="17"/>
        <v>937.02394444444451</v>
      </c>
      <c r="J78" s="10">
        <f t="shared" si="18"/>
        <v>868.07949999999994</v>
      </c>
    </row>
    <row r="79" spans="1:10">
      <c r="A79" s="11">
        <f t="shared" si="10"/>
        <v>74000</v>
      </c>
      <c r="B79" s="10">
        <f t="shared" si="11"/>
        <v>3395.971</v>
      </c>
      <c r="C79" s="10">
        <f t="shared" si="19"/>
        <v>2347.637666666667</v>
      </c>
      <c r="D79" s="10">
        <f t="shared" si="12"/>
        <v>1823.4709999999998</v>
      </c>
      <c r="E79" s="10">
        <f t="shared" si="13"/>
        <v>1508.9710000000002</v>
      </c>
      <c r="F79" s="10">
        <f t="shared" si="14"/>
        <v>1299.3043333333333</v>
      </c>
      <c r="G79" s="10">
        <f t="shared" si="15"/>
        <v>1149.5424285714284</v>
      </c>
      <c r="H79" s="10">
        <f t="shared" si="16"/>
        <v>1037.221</v>
      </c>
      <c r="I79" s="10">
        <f t="shared" si="17"/>
        <v>949.85988888888892</v>
      </c>
      <c r="J79" s="10">
        <f t="shared" si="18"/>
        <v>879.971</v>
      </c>
    </row>
    <row r="80" spans="1:10">
      <c r="A80" s="11">
        <f t="shared" si="10"/>
        <v>75000</v>
      </c>
      <c r="B80" s="10">
        <f t="shared" si="11"/>
        <v>3441.8625000000002</v>
      </c>
      <c r="C80" s="10">
        <f t="shared" si="19"/>
        <v>2379.3625000000002</v>
      </c>
      <c r="D80" s="10">
        <f t="shared" si="12"/>
        <v>1848.1125</v>
      </c>
      <c r="E80" s="10">
        <f t="shared" si="13"/>
        <v>1529.3625</v>
      </c>
      <c r="F80" s="10">
        <f t="shared" si="14"/>
        <v>1316.8625000000002</v>
      </c>
      <c r="G80" s="10">
        <f t="shared" si="15"/>
        <v>1165.0767857142857</v>
      </c>
      <c r="H80" s="10">
        <f t="shared" si="16"/>
        <v>1051.2375</v>
      </c>
      <c r="I80" s="10">
        <f t="shared" si="17"/>
        <v>962.69583333333333</v>
      </c>
      <c r="J80" s="10">
        <f t="shared" si="18"/>
        <v>891.86250000000007</v>
      </c>
    </row>
    <row r="81" spans="1:10">
      <c r="A81" s="11">
        <f t="shared" si="10"/>
        <v>76000</v>
      </c>
      <c r="B81" s="10">
        <f t="shared" si="11"/>
        <v>3487.7540000000004</v>
      </c>
      <c r="C81" s="10">
        <f t="shared" si="19"/>
        <v>2411.0873333333334</v>
      </c>
      <c r="D81" s="10">
        <f t="shared" si="12"/>
        <v>1872.7540000000001</v>
      </c>
      <c r="E81" s="10">
        <f t="shared" si="13"/>
        <v>1549.7539999999999</v>
      </c>
      <c r="F81" s="10">
        <f t="shared" si="14"/>
        <v>1334.4206666666666</v>
      </c>
      <c r="G81" s="10">
        <f t="shared" si="15"/>
        <v>1180.611142857143</v>
      </c>
      <c r="H81" s="10">
        <f t="shared" si="16"/>
        <v>1065.2539999999999</v>
      </c>
      <c r="I81" s="10">
        <f t="shared" si="17"/>
        <v>975.53177777777785</v>
      </c>
      <c r="J81" s="10">
        <f t="shared" si="18"/>
        <v>903.75400000000002</v>
      </c>
    </row>
    <row r="82" spans="1:10">
      <c r="A82" s="11">
        <f t="shared" si="10"/>
        <v>77000</v>
      </c>
      <c r="B82" s="10">
        <f t="shared" si="11"/>
        <v>3533.6455000000001</v>
      </c>
      <c r="C82" s="10">
        <f t="shared" si="19"/>
        <v>2442.8121666666666</v>
      </c>
      <c r="D82" s="10">
        <f t="shared" si="12"/>
        <v>1897.3955000000001</v>
      </c>
      <c r="E82" s="10">
        <f t="shared" si="13"/>
        <v>1570.1455000000001</v>
      </c>
      <c r="F82" s="10">
        <f t="shared" si="14"/>
        <v>1351.9788333333333</v>
      </c>
      <c r="G82" s="10">
        <f t="shared" si="15"/>
        <v>1196.1455000000001</v>
      </c>
      <c r="H82" s="10">
        <f t="shared" si="16"/>
        <v>1079.2705000000001</v>
      </c>
      <c r="I82" s="10">
        <f t="shared" si="17"/>
        <v>988.36772222222214</v>
      </c>
      <c r="J82" s="10">
        <f t="shared" si="18"/>
        <v>915.64550000000008</v>
      </c>
    </row>
    <row r="83" spans="1:10">
      <c r="A83" s="11">
        <f t="shared" si="10"/>
        <v>78000</v>
      </c>
      <c r="B83" s="10">
        <f t="shared" si="11"/>
        <v>3579.5369999999998</v>
      </c>
      <c r="C83" s="10">
        <f t="shared" si="19"/>
        <v>2474.5370000000003</v>
      </c>
      <c r="D83" s="10">
        <f t="shared" si="12"/>
        <v>1922.0370000000003</v>
      </c>
      <c r="E83" s="10">
        <f t="shared" si="13"/>
        <v>1590.537</v>
      </c>
      <c r="F83" s="10">
        <f t="shared" si="14"/>
        <v>1369.537</v>
      </c>
      <c r="G83" s="10">
        <f t="shared" si="15"/>
        <v>1211.6798571428571</v>
      </c>
      <c r="H83" s="10">
        <f t="shared" si="16"/>
        <v>1093.2870000000003</v>
      </c>
      <c r="I83" s="10">
        <f t="shared" si="17"/>
        <v>1001.2036666666665</v>
      </c>
      <c r="J83" s="10">
        <f t="shared" si="18"/>
        <v>927.53700000000003</v>
      </c>
    </row>
    <row r="84" spans="1:10">
      <c r="A84" s="11">
        <f t="shared" si="10"/>
        <v>79000</v>
      </c>
      <c r="B84" s="10">
        <f t="shared" si="11"/>
        <v>3625.4285</v>
      </c>
      <c r="C84" s="10">
        <f t="shared" si="19"/>
        <v>2506.2618333333335</v>
      </c>
      <c r="D84" s="10">
        <f t="shared" si="12"/>
        <v>1946.6785</v>
      </c>
      <c r="E84" s="10">
        <f t="shared" si="13"/>
        <v>1610.9285</v>
      </c>
      <c r="F84" s="10">
        <f t="shared" si="14"/>
        <v>1387.0951666666667</v>
      </c>
      <c r="G84" s="10">
        <f t="shared" si="15"/>
        <v>1227.2142142857144</v>
      </c>
      <c r="H84" s="10">
        <f t="shared" si="16"/>
        <v>1107.3035</v>
      </c>
      <c r="I84" s="10">
        <f t="shared" si="17"/>
        <v>1014.0396111111111</v>
      </c>
      <c r="J84" s="10">
        <f t="shared" si="18"/>
        <v>939.42849999999999</v>
      </c>
    </row>
    <row r="85" spans="1:10">
      <c r="A85" s="11">
        <f t="shared" si="10"/>
        <v>80000</v>
      </c>
      <c r="B85" s="10">
        <f t="shared" si="11"/>
        <v>3671.32</v>
      </c>
      <c r="C85" s="10">
        <f t="shared" si="19"/>
        <v>2537.9866666666667</v>
      </c>
      <c r="D85" s="10">
        <f t="shared" si="12"/>
        <v>1971.3200000000002</v>
      </c>
      <c r="E85" s="10">
        <f t="shared" si="13"/>
        <v>1631.32</v>
      </c>
      <c r="F85" s="10">
        <f t="shared" si="14"/>
        <v>1404.6533333333334</v>
      </c>
      <c r="G85" s="10">
        <f t="shared" si="15"/>
        <v>1242.7485714285713</v>
      </c>
      <c r="H85" s="10">
        <f t="shared" si="16"/>
        <v>1121.32</v>
      </c>
      <c r="I85" s="10">
        <f t="shared" si="17"/>
        <v>1026.8755555555556</v>
      </c>
      <c r="J85" s="10">
        <f t="shared" si="18"/>
        <v>951.31999999999994</v>
      </c>
    </row>
    <row r="86" spans="1:10">
      <c r="A86" s="11">
        <f t="shared" si="10"/>
        <v>81000</v>
      </c>
      <c r="B86" s="10">
        <f t="shared" si="11"/>
        <v>3717.2115000000003</v>
      </c>
      <c r="C86" s="10">
        <f t="shared" si="19"/>
        <v>2569.7114999999999</v>
      </c>
      <c r="D86" s="10">
        <f t="shared" si="12"/>
        <v>1995.9615000000001</v>
      </c>
      <c r="E86" s="10">
        <f t="shared" si="13"/>
        <v>1651.7115000000001</v>
      </c>
      <c r="F86" s="10">
        <f t="shared" si="14"/>
        <v>1422.2114999999999</v>
      </c>
      <c r="G86" s="10">
        <f t="shared" si="15"/>
        <v>1258.2829285714286</v>
      </c>
      <c r="H86" s="10">
        <f t="shared" si="16"/>
        <v>1135.3365000000001</v>
      </c>
      <c r="I86" s="10">
        <f t="shared" si="17"/>
        <v>1039.7115000000001</v>
      </c>
      <c r="J86" s="10">
        <f t="shared" si="18"/>
        <v>963.21150000000011</v>
      </c>
    </row>
    <row r="87" spans="1:10">
      <c r="A87" s="11">
        <f t="shared" si="10"/>
        <v>82000</v>
      </c>
      <c r="B87" s="10">
        <f t="shared" si="11"/>
        <v>3763.1030000000005</v>
      </c>
      <c r="C87" s="10">
        <f t="shared" si="19"/>
        <v>2601.4363333333331</v>
      </c>
      <c r="D87" s="10">
        <f t="shared" si="12"/>
        <v>2020.6030000000001</v>
      </c>
      <c r="E87" s="10">
        <f t="shared" si="13"/>
        <v>1672.1030000000001</v>
      </c>
      <c r="F87" s="10">
        <f t="shared" si="14"/>
        <v>1439.7696666666668</v>
      </c>
      <c r="G87" s="10">
        <f t="shared" si="15"/>
        <v>1273.8172857142858</v>
      </c>
      <c r="H87" s="10">
        <f t="shared" si="16"/>
        <v>1149.3530000000001</v>
      </c>
      <c r="I87" s="10">
        <f t="shared" si="17"/>
        <v>1052.5474444444444</v>
      </c>
      <c r="J87" s="10">
        <f t="shared" si="18"/>
        <v>975.10300000000007</v>
      </c>
    </row>
    <row r="88" spans="1:10">
      <c r="A88" s="11">
        <f t="shared" si="10"/>
        <v>83000</v>
      </c>
      <c r="B88" s="10">
        <f t="shared" si="11"/>
        <v>3808.9944999999998</v>
      </c>
      <c r="C88" s="10">
        <f t="shared" si="19"/>
        <v>2633.1611666666668</v>
      </c>
      <c r="D88" s="10">
        <f t="shared" si="12"/>
        <v>2045.2445</v>
      </c>
      <c r="E88" s="10">
        <f t="shared" si="13"/>
        <v>1692.4945</v>
      </c>
      <c r="F88" s="10">
        <f t="shared" si="14"/>
        <v>1457.3278333333333</v>
      </c>
      <c r="G88" s="10">
        <f t="shared" si="15"/>
        <v>1289.3516428571427</v>
      </c>
      <c r="H88" s="10">
        <f t="shared" si="16"/>
        <v>1163.3695</v>
      </c>
      <c r="I88" s="10">
        <f t="shared" si="17"/>
        <v>1065.3833888888887</v>
      </c>
      <c r="J88" s="10">
        <f t="shared" si="18"/>
        <v>986.99450000000002</v>
      </c>
    </row>
    <row r="89" spans="1:10">
      <c r="A89" s="11">
        <f t="shared" si="10"/>
        <v>84000</v>
      </c>
      <c r="B89" s="10">
        <f t="shared" si="11"/>
        <v>3854.886</v>
      </c>
      <c r="C89" s="10">
        <f t="shared" si="19"/>
        <v>2664.886</v>
      </c>
      <c r="D89" s="10">
        <f t="shared" si="12"/>
        <v>2069.886</v>
      </c>
      <c r="E89" s="10">
        <f t="shared" si="13"/>
        <v>1712.886</v>
      </c>
      <c r="F89" s="10">
        <f t="shared" si="14"/>
        <v>1474.886</v>
      </c>
      <c r="G89" s="10">
        <f t="shared" si="15"/>
        <v>1304.886</v>
      </c>
      <c r="H89" s="10">
        <f t="shared" si="16"/>
        <v>1177.386</v>
      </c>
      <c r="I89" s="10">
        <f t="shared" si="17"/>
        <v>1078.2193333333335</v>
      </c>
      <c r="J89" s="10">
        <f t="shared" si="18"/>
        <v>998.88599999999997</v>
      </c>
    </row>
    <row r="90" spans="1:10">
      <c r="A90" s="11">
        <f t="shared" si="10"/>
        <v>85000</v>
      </c>
      <c r="B90" s="10">
        <f t="shared" si="11"/>
        <v>3900.7774999999997</v>
      </c>
      <c r="C90" s="10">
        <f t="shared" si="19"/>
        <v>2696.6108333333336</v>
      </c>
      <c r="D90" s="10">
        <f t="shared" si="12"/>
        <v>2094.5275000000001</v>
      </c>
      <c r="E90" s="10">
        <f t="shared" si="13"/>
        <v>1733.2775000000001</v>
      </c>
      <c r="F90" s="10">
        <f t="shared" si="14"/>
        <v>1492.4441666666669</v>
      </c>
      <c r="G90" s="10">
        <f t="shared" si="15"/>
        <v>1320.4203571428573</v>
      </c>
      <c r="H90" s="10">
        <f t="shared" si="16"/>
        <v>1191.4025000000001</v>
      </c>
      <c r="I90" s="10">
        <f t="shared" si="17"/>
        <v>1091.0552777777777</v>
      </c>
      <c r="J90" s="10">
        <f t="shared" si="18"/>
        <v>1010.7775</v>
      </c>
    </row>
    <row r="91" spans="1:10">
      <c r="A91" s="11">
        <f t="shared" ref="A91:A105" si="20">+A90+1000</f>
        <v>86000</v>
      </c>
      <c r="B91" s="10">
        <f t="shared" si="11"/>
        <v>3946.6689999999999</v>
      </c>
      <c r="C91" s="10">
        <f t="shared" si="19"/>
        <v>2728.3356666666668</v>
      </c>
      <c r="D91" s="10">
        <f t="shared" si="12"/>
        <v>2119.1690000000003</v>
      </c>
      <c r="E91" s="10">
        <f t="shared" si="13"/>
        <v>1753.6690000000001</v>
      </c>
      <c r="F91" s="10">
        <f t="shared" si="14"/>
        <v>1510.0023333333334</v>
      </c>
      <c r="G91" s="10">
        <f t="shared" si="15"/>
        <v>1335.9547142857143</v>
      </c>
      <c r="H91" s="10">
        <f t="shared" si="16"/>
        <v>1205.4190000000001</v>
      </c>
      <c r="I91" s="10">
        <f t="shared" si="17"/>
        <v>1103.8912222222223</v>
      </c>
      <c r="J91" s="10">
        <f t="shared" si="18"/>
        <v>1022.669</v>
      </c>
    </row>
    <row r="92" spans="1:10">
      <c r="A92" s="11">
        <f t="shared" si="20"/>
        <v>87000</v>
      </c>
      <c r="B92" s="10">
        <f t="shared" si="11"/>
        <v>3992.5605</v>
      </c>
      <c r="C92" s="10">
        <f t="shared" si="19"/>
        <v>2760.0605</v>
      </c>
      <c r="D92" s="10">
        <f t="shared" si="12"/>
        <v>2143.8105</v>
      </c>
      <c r="E92" s="10">
        <f t="shared" si="13"/>
        <v>1774.0605</v>
      </c>
      <c r="F92" s="10">
        <f t="shared" si="14"/>
        <v>1527.5605</v>
      </c>
      <c r="G92" s="10">
        <f t="shared" si="15"/>
        <v>1351.4890714285716</v>
      </c>
      <c r="H92" s="10">
        <f t="shared" si="16"/>
        <v>1219.4354999999998</v>
      </c>
      <c r="I92" s="10">
        <f t="shared" si="17"/>
        <v>1116.7271666666666</v>
      </c>
      <c r="J92" s="10">
        <f t="shared" si="18"/>
        <v>1034.5605</v>
      </c>
    </row>
    <row r="93" spans="1:10">
      <c r="A93" s="11">
        <f t="shared" si="20"/>
        <v>88000</v>
      </c>
      <c r="B93" s="10">
        <f t="shared" si="11"/>
        <v>4038.4519999999998</v>
      </c>
      <c r="C93" s="10">
        <f t="shared" si="19"/>
        <v>2791.7853333333337</v>
      </c>
      <c r="D93" s="10">
        <f t="shared" si="12"/>
        <v>2168.4520000000002</v>
      </c>
      <c r="E93" s="10">
        <f t="shared" si="13"/>
        <v>1794.452</v>
      </c>
      <c r="F93" s="10">
        <f t="shared" si="14"/>
        <v>1545.1186666666665</v>
      </c>
      <c r="G93" s="10">
        <f t="shared" si="15"/>
        <v>1367.0234285714287</v>
      </c>
      <c r="H93" s="10">
        <f t="shared" si="16"/>
        <v>1233.452</v>
      </c>
      <c r="I93" s="10">
        <f t="shared" si="17"/>
        <v>1129.5631111111111</v>
      </c>
      <c r="J93" s="10">
        <f t="shared" si="18"/>
        <v>1046.452</v>
      </c>
    </row>
    <row r="94" spans="1:10">
      <c r="A94" s="11">
        <f t="shared" si="20"/>
        <v>89000</v>
      </c>
      <c r="B94" s="10">
        <f t="shared" si="11"/>
        <v>4084.3434999999999</v>
      </c>
      <c r="C94" s="10">
        <f t="shared" si="19"/>
        <v>2823.5101666666669</v>
      </c>
      <c r="D94" s="10">
        <f t="shared" si="12"/>
        <v>2193.0934999999999</v>
      </c>
      <c r="E94" s="10">
        <f t="shared" si="13"/>
        <v>1814.8435000000002</v>
      </c>
      <c r="F94" s="10">
        <f t="shared" si="14"/>
        <v>1562.6768333333334</v>
      </c>
      <c r="G94" s="10">
        <f t="shared" si="15"/>
        <v>1382.5577857142857</v>
      </c>
      <c r="H94" s="10">
        <f t="shared" si="16"/>
        <v>1247.4685000000002</v>
      </c>
      <c r="I94" s="10">
        <f t="shared" si="17"/>
        <v>1142.3990555555556</v>
      </c>
      <c r="J94" s="10">
        <f t="shared" si="18"/>
        <v>1058.3434999999999</v>
      </c>
    </row>
    <row r="95" spans="1:10">
      <c r="A95" s="11">
        <f t="shared" si="20"/>
        <v>90000</v>
      </c>
      <c r="B95" s="10">
        <f t="shared" si="11"/>
        <v>4130.2349999999997</v>
      </c>
      <c r="C95" s="10">
        <f t="shared" si="19"/>
        <v>2855.2350000000001</v>
      </c>
      <c r="D95" s="10">
        <f t="shared" si="12"/>
        <v>2217.7350000000001</v>
      </c>
      <c r="E95" s="10">
        <f t="shared" si="13"/>
        <v>1835.2350000000001</v>
      </c>
      <c r="F95" s="10">
        <f t="shared" si="14"/>
        <v>1580.2350000000001</v>
      </c>
      <c r="G95" s="10">
        <f t="shared" si="15"/>
        <v>1398.0921428571428</v>
      </c>
      <c r="H95" s="10">
        <f t="shared" si="16"/>
        <v>1261.4850000000001</v>
      </c>
      <c r="I95" s="10">
        <f t="shared" si="17"/>
        <v>1155.2349999999999</v>
      </c>
      <c r="J95" s="10">
        <f t="shared" si="18"/>
        <v>1070.2350000000001</v>
      </c>
    </row>
    <row r="96" spans="1:10">
      <c r="A96" s="11">
        <f t="shared" si="20"/>
        <v>91000</v>
      </c>
      <c r="B96" s="10">
        <f t="shared" si="11"/>
        <v>4176.1265000000003</v>
      </c>
      <c r="C96" s="10">
        <f t="shared" si="19"/>
        <v>2886.9598333333333</v>
      </c>
      <c r="D96" s="10">
        <f t="shared" si="12"/>
        <v>2242.3764999999999</v>
      </c>
      <c r="E96" s="10">
        <f t="shared" si="13"/>
        <v>1855.6264999999999</v>
      </c>
      <c r="F96" s="10">
        <f t="shared" si="14"/>
        <v>1597.7931666666666</v>
      </c>
      <c r="G96" s="10">
        <f t="shared" si="15"/>
        <v>1413.6265000000001</v>
      </c>
      <c r="H96" s="10">
        <f t="shared" si="16"/>
        <v>1275.5014999999999</v>
      </c>
      <c r="I96" s="10">
        <f t="shared" si="17"/>
        <v>1168.0709444444444</v>
      </c>
      <c r="J96" s="10">
        <f t="shared" si="18"/>
        <v>1082.1265000000001</v>
      </c>
    </row>
    <row r="97" spans="1:10">
      <c r="A97" s="11">
        <f t="shared" si="20"/>
        <v>92000</v>
      </c>
      <c r="B97" s="10">
        <f t="shared" si="11"/>
        <v>4222.018</v>
      </c>
      <c r="C97" s="10">
        <f t="shared" si="19"/>
        <v>2918.6846666666665</v>
      </c>
      <c r="D97" s="10">
        <f t="shared" si="12"/>
        <v>2267.018</v>
      </c>
      <c r="E97" s="10">
        <f t="shared" si="13"/>
        <v>1876.018</v>
      </c>
      <c r="F97" s="10">
        <f t="shared" si="14"/>
        <v>1615.3513333333335</v>
      </c>
      <c r="G97" s="10">
        <f t="shared" si="15"/>
        <v>1429.1608571428571</v>
      </c>
      <c r="H97" s="10">
        <f t="shared" si="16"/>
        <v>1289.518</v>
      </c>
      <c r="I97" s="10">
        <f t="shared" si="17"/>
        <v>1180.9068888888889</v>
      </c>
      <c r="J97" s="10">
        <f t="shared" si="18"/>
        <v>1094.018</v>
      </c>
    </row>
    <row r="98" spans="1:10">
      <c r="A98" s="11">
        <f t="shared" si="20"/>
        <v>93000</v>
      </c>
      <c r="B98" s="10">
        <f t="shared" si="11"/>
        <v>4267.9094999999998</v>
      </c>
      <c r="C98" s="10">
        <f t="shared" si="19"/>
        <v>2950.4095000000002</v>
      </c>
      <c r="D98" s="10">
        <f t="shared" si="12"/>
        <v>2291.6594999999998</v>
      </c>
      <c r="E98" s="10">
        <f t="shared" si="13"/>
        <v>1896.4095</v>
      </c>
      <c r="F98" s="10">
        <f t="shared" si="14"/>
        <v>1632.9095</v>
      </c>
      <c r="G98" s="10">
        <f t="shared" si="15"/>
        <v>1444.6952142857142</v>
      </c>
      <c r="H98" s="10">
        <f t="shared" si="16"/>
        <v>1303.5345000000002</v>
      </c>
      <c r="I98" s="10">
        <f t="shared" si="17"/>
        <v>1193.7428333333332</v>
      </c>
      <c r="J98" s="10">
        <f t="shared" si="18"/>
        <v>1105.9095</v>
      </c>
    </row>
    <row r="99" spans="1:10">
      <c r="A99" s="11">
        <f t="shared" si="20"/>
        <v>94000</v>
      </c>
      <c r="B99" s="10">
        <f t="shared" si="11"/>
        <v>4313.8009999999995</v>
      </c>
      <c r="C99" s="10">
        <f t="shared" si="19"/>
        <v>2982.1343333333334</v>
      </c>
      <c r="D99" s="10">
        <f t="shared" si="12"/>
        <v>2316.3009999999999</v>
      </c>
      <c r="E99" s="10">
        <f t="shared" si="13"/>
        <v>1916.8010000000002</v>
      </c>
      <c r="F99" s="10">
        <f t="shared" si="14"/>
        <v>1650.4676666666667</v>
      </c>
      <c r="G99" s="10">
        <f t="shared" si="15"/>
        <v>1460.2295714285715</v>
      </c>
      <c r="H99" s="10">
        <f t="shared" si="16"/>
        <v>1317.5510000000002</v>
      </c>
      <c r="I99" s="10">
        <f t="shared" si="17"/>
        <v>1206.5787777777778</v>
      </c>
      <c r="J99" s="10">
        <f t="shared" si="18"/>
        <v>1117.8010000000002</v>
      </c>
    </row>
    <row r="100" spans="1:10">
      <c r="A100" s="11">
        <f t="shared" si="20"/>
        <v>95000</v>
      </c>
      <c r="B100" s="10">
        <f t="shared" si="11"/>
        <v>4359.6925000000001</v>
      </c>
      <c r="C100" s="10">
        <f t="shared" si="19"/>
        <v>3013.8591666666666</v>
      </c>
      <c r="D100" s="10">
        <f t="shared" si="12"/>
        <v>2340.9425000000001</v>
      </c>
      <c r="E100" s="10">
        <f t="shared" si="13"/>
        <v>1937.1924999999999</v>
      </c>
      <c r="F100" s="10">
        <f t="shared" si="14"/>
        <v>1668.0258333333334</v>
      </c>
      <c r="G100" s="10">
        <f t="shared" si="15"/>
        <v>1475.7639285714286</v>
      </c>
      <c r="H100" s="10">
        <f t="shared" si="16"/>
        <v>1331.5674999999999</v>
      </c>
      <c r="I100" s="10">
        <f t="shared" si="17"/>
        <v>1219.4147222222223</v>
      </c>
      <c r="J100" s="10">
        <f t="shared" si="18"/>
        <v>1129.6925000000001</v>
      </c>
    </row>
    <row r="101" spans="1:10">
      <c r="A101" s="11">
        <f t="shared" si="20"/>
        <v>96000</v>
      </c>
      <c r="B101" s="10">
        <f t="shared" si="11"/>
        <v>4405.5839999999998</v>
      </c>
      <c r="C101" s="10">
        <f t="shared" si="19"/>
        <v>3045.5840000000003</v>
      </c>
      <c r="D101" s="10">
        <f t="shared" si="12"/>
        <v>2365.5840000000003</v>
      </c>
      <c r="E101" s="10">
        <f t="shared" si="13"/>
        <v>1957.5840000000001</v>
      </c>
      <c r="F101" s="10">
        <f t="shared" si="14"/>
        <v>1685.5840000000001</v>
      </c>
      <c r="G101" s="10">
        <f t="shared" si="15"/>
        <v>1491.2982857142858</v>
      </c>
      <c r="H101" s="10">
        <f t="shared" si="16"/>
        <v>1345.5840000000001</v>
      </c>
      <c r="I101" s="10">
        <f t="shared" si="17"/>
        <v>1232.2506666666668</v>
      </c>
      <c r="J101" s="10">
        <f t="shared" si="18"/>
        <v>1141.5840000000001</v>
      </c>
    </row>
    <row r="102" spans="1:10">
      <c r="A102" s="11">
        <f t="shared" si="20"/>
        <v>97000</v>
      </c>
      <c r="B102" s="10">
        <f t="shared" si="11"/>
        <v>4451.4755000000005</v>
      </c>
      <c r="C102" s="10">
        <f t="shared" si="19"/>
        <v>3077.3088333333335</v>
      </c>
      <c r="D102" s="10">
        <f t="shared" si="12"/>
        <v>2390.2255</v>
      </c>
      <c r="E102" s="10">
        <f t="shared" si="13"/>
        <v>1977.9755</v>
      </c>
      <c r="F102" s="10">
        <f t="shared" si="14"/>
        <v>1703.1421666666668</v>
      </c>
      <c r="G102" s="10">
        <f t="shared" si="15"/>
        <v>1506.8326428571431</v>
      </c>
      <c r="H102" s="10">
        <f t="shared" si="16"/>
        <v>1359.6005</v>
      </c>
      <c r="I102" s="10">
        <f t="shared" si="17"/>
        <v>1245.0866111111113</v>
      </c>
      <c r="J102" s="10">
        <f t="shared" si="18"/>
        <v>1153.4755</v>
      </c>
    </row>
    <row r="103" spans="1:10">
      <c r="A103" s="11">
        <f t="shared" si="20"/>
        <v>98000</v>
      </c>
      <c r="B103" s="10">
        <f t="shared" si="11"/>
        <v>4497.3670000000002</v>
      </c>
      <c r="C103" s="10">
        <f t="shared" si="19"/>
        <v>3109.0336666666672</v>
      </c>
      <c r="D103" s="10">
        <f t="shared" si="12"/>
        <v>2414.8670000000002</v>
      </c>
      <c r="E103" s="10">
        <f t="shared" si="13"/>
        <v>1998.3670000000002</v>
      </c>
      <c r="F103" s="10">
        <f t="shared" si="14"/>
        <v>1720.7003333333332</v>
      </c>
      <c r="G103" s="10">
        <f t="shared" si="15"/>
        <v>1522.367</v>
      </c>
      <c r="H103" s="10">
        <f t="shared" si="16"/>
        <v>1373.6170000000002</v>
      </c>
      <c r="I103" s="10">
        <f t="shared" si="17"/>
        <v>1257.9225555555554</v>
      </c>
      <c r="J103" s="10">
        <f t="shared" si="18"/>
        <v>1165.367</v>
      </c>
    </row>
    <row r="104" spans="1:10">
      <c r="A104" s="11">
        <f t="shared" si="20"/>
        <v>99000</v>
      </c>
      <c r="B104" s="10">
        <f t="shared" si="11"/>
        <v>4543.2584999999999</v>
      </c>
      <c r="C104" s="10">
        <f t="shared" si="19"/>
        <v>3140.7585000000004</v>
      </c>
      <c r="D104" s="10">
        <f t="shared" si="12"/>
        <v>2439.5084999999999</v>
      </c>
      <c r="E104" s="10">
        <f t="shared" si="13"/>
        <v>2018.7584999999999</v>
      </c>
      <c r="F104" s="10">
        <f t="shared" si="14"/>
        <v>1738.2585000000001</v>
      </c>
      <c r="G104" s="10">
        <f t="shared" si="15"/>
        <v>1537.9013571428573</v>
      </c>
      <c r="H104" s="10">
        <f t="shared" si="16"/>
        <v>1387.6334999999999</v>
      </c>
      <c r="I104" s="10">
        <f t="shared" si="17"/>
        <v>1270.7585000000001</v>
      </c>
      <c r="J104" s="10">
        <f t="shared" si="18"/>
        <v>1177.2584999999999</v>
      </c>
    </row>
    <row r="105" spans="1:10">
      <c r="A105" s="11">
        <f t="shared" si="20"/>
        <v>100000</v>
      </c>
      <c r="B105" s="10">
        <f t="shared" si="11"/>
        <v>4589.1500000000005</v>
      </c>
      <c r="C105" s="10">
        <f t="shared" si="19"/>
        <v>3172.4833333333336</v>
      </c>
      <c r="D105" s="10">
        <f t="shared" si="12"/>
        <v>2464.15</v>
      </c>
      <c r="E105" s="10">
        <f t="shared" si="13"/>
        <v>2039.15</v>
      </c>
      <c r="F105" s="10">
        <f t="shared" si="14"/>
        <v>1755.8166666666668</v>
      </c>
      <c r="G105" s="10">
        <f t="shared" si="15"/>
        <v>1553.4357142857143</v>
      </c>
      <c r="H105" s="10">
        <f>((A105*$E$6*$H$5+A105)/$H$5)*$K$3</f>
        <v>1401.65</v>
      </c>
      <c r="I105" s="10">
        <f t="shared" si="17"/>
        <v>1283.5944444444444</v>
      </c>
      <c r="J105" s="10">
        <f t="shared" si="18"/>
        <v>1189.1499999999999</v>
      </c>
    </row>
    <row r="106" spans="1:10">
      <c r="A106" s="11"/>
    </row>
    <row r="107" spans="1:10">
      <c r="A107" s="11">
        <v>110000</v>
      </c>
      <c r="B107" s="10">
        <f t="shared" si="11"/>
        <v>5048.0649999999996</v>
      </c>
      <c r="C107" s="10">
        <f t="shared" si="19"/>
        <v>3489.731666666667</v>
      </c>
      <c r="D107" s="10">
        <f t="shared" si="12"/>
        <v>2710.5650000000001</v>
      </c>
      <c r="E107" s="10">
        <f t="shared" si="13"/>
        <v>2243.0650000000001</v>
      </c>
      <c r="F107" s="10">
        <f t="shared" si="14"/>
        <v>1931.3983333333333</v>
      </c>
      <c r="G107" s="10">
        <f t="shared" si="15"/>
        <v>1708.7792857142858</v>
      </c>
      <c r="H107" s="10">
        <f>((A107*$E$6*$H$5+A107)/$H$5)*$K$3</f>
        <v>1541.8150000000001</v>
      </c>
      <c r="I107" s="10">
        <f t="shared" si="17"/>
        <v>1411.953888888889</v>
      </c>
      <c r="J107" s="10">
        <f t="shared" si="18"/>
        <v>1308.0650000000001</v>
      </c>
    </row>
    <row r="108" spans="1:10">
      <c r="A108" s="11">
        <v>120000</v>
      </c>
      <c r="B108" s="10">
        <f t="shared" si="11"/>
        <v>5506.9800000000005</v>
      </c>
      <c r="C108" s="10">
        <f t="shared" si="19"/>
        <v>3806.98</v>
      </c>
      <c r="D108" s="10">
        <f t="shared" si="12"/>
        <v>2956.98</v>
      </c>
      <c r="E108" s="10">
        <f t="shared" si="13"/>
        <v>2446.98</v>
      </c>
      <c r="F108" s="10">
        <f t="shared" si="14"/>
        <v>2106.98</v>
      </c>
      <c r="G108" s="10">
        <f t="shared" si="15"/>
        <v>1864.1228571428574</v>
      </c>
      <c r="H108" s="10">
        <f t="shared" ref="H108:H116" si="21">((A108*$E$6*$H$5+A108)/$H$5)*$K$3</f>
        <v>1681.98</v>
      </c>
      <c r="I108" s="10">
        <f t="shared" si="17"/>
        <v>1540.3133333333333</v>
      </c>
      <c r="J108" s="10">
        <f t="shared" si="18"/>
        <v>1426.98</v>
      </c>
    </row>
    <row r="109" spans="1:10">
      <c r="A109" s="11">
        <v>130000</v>
      </c>
      <c r="B109" s="10">
        <f t="shared" si="11"/>
        <v>5965.8950000000004</v>
      </c>
      <c r="C109" s="10">
        <f t="shared" si="19"/>
        <v>4124.2283333333335</v>
      </c>
      <c r="D109" s="10">
        <f t="shared" si="12"/>
        <v>3203.3950000000004</v>
      </c>
      <c r="E109" s="10">
        <f t="shared" si="13"/>
        <v>2650.895</v>
      </c>
      <c r="F109" s="10">
        <f t="shared" si="14"/>
        <v>2282.561666666667</v>
      </c>
      <c r="G109" s="10">
        <f t="shared" si="15"/>
        <v>2019.4664285714287</v>
      </c>
      <c r="H109" s="10">
        <f t="shared" si="21"/>
        <v>1822.1450000000002</v>
      </c>
      <c r="I109" s="10">
        <f t="shared" si="17"/>
        <v>1668.6727777777778</v>
      </c>
      <c r="J109" s="10">
        <f t="shared" si="18"/>
        <v>1545.895</v>
      </c>
    </row>
    <row r="110" spans="1:10">
      <c r="A110" s="11">
        <v>140000</v>
      </c>
      <c r="B110" s="10">
        <f t="shared" si="11"/>
        <v>6424.8099999999995</v>
      </c>
      <c r="C110" s="10">
        <f t="shared" si="19"/>
        <v>4441.4766666666665</v>
      </c>
      <c r="D110" s="10">
        <f t="shared" si="12"/>
        <v>3449.81</v>
      </c>
      <c r="E110" s="10">
        <f t="shared" si="13"/>
        <v>2854.8100000000004</v>
      </c>
      <c r="F110" s="10">
        <f t="shared" si="14"/>
        <v>2458.1433333333334</v>
      </c>
      <c r="G110" s="10">
        <f t="shared" si="15"/>
        <v>2174.81</v>
      </c>
      <c r="H110" s="10">
        <f t="shared" si="21"/>
        <v>1962.31</v>
      </c>
      <c r="I110" s="10">
        <f t="shared" si="17"/>
        <v>1797.0322222222223</v>
      </c>
      <c r="J110" s="10">
        <f t="shared" si="18"/>
        <v>1664.8100000000002</v>
      </c>
    </row>
    <row r="111" spans="1:10">
      <c r="A111" s="11">
        <v>150000</v>
      </c>
      <c r="B111" s="10">
        <f t="shared" si="11"/>
        <v>6883.7250000000004</v>
      </c>
      <c r="C111" s="10">
        <f t="shared" si="19"/>
        <v>4758.7250000000004</v>
      </c>
      <c r="D111" s="10">
        <f t="shared" si="12"/>
        <v>3696.2249999999999</v>
      </c>
      <c r="E111" s="10">
        <f t="shared" si="13"/>
        <v>3058.7249999999999</v>
      </c>
      <c r="F111" s="10">
        <f t="shared" si="14"/>
        <v>2633.7250000000004</v>
      </c>
      <c r="G111" s="10">
        <f t="shared" si="15"/>
        <v>2330.1535714285715</v>
      </c>
      <c r="H111" s="10">
        <f t="shared" si="21"/>
        <v>2102.4749999999999</v>
      </c>
      <c r="I111" s="10">
        <f t="shared" si="17"/>
        <v>1925.3916666666667</v>
      </c>
      <c r="J111" s="10">
        <f t="shared" si="18"/>
        <v>1783.7250000000001</v>
      </c>
    </row>
    <row r="112" spans="1:10">
      <c r="A112" s="48">
        <v>160000</v>
      </c>
      <c r="B112" s="49">
        <f t="shared" si="11"/>
        <v>7342.64</v>
      </c>
      <c r="C112" s="49">
        <f t="shared" si="19"/>
        <v>5075.9733333333334</v>
      </c>
      <c r="D112" s="49">
        <f t="shared" si="12"/>
        <v>3942.6400000000003</v>
      </c>
      <c r="E112" s="10">
        <f t="shared" si="13"/>
        <v>3262.64</v>
      </c>
      <c r="F112" s="10">
        <f t="shared" si="14"/>
        <v>2809.3066666666668</v>
      </c>
      <c r="G112" s="10">
        <f t="shared" si="15"/>
        <v>2485.4971428571425</v>
      </c>
      <c r="H112" s="10">
        <f t="shared" si="21"/>
        <v>2242.64</v>
      </c>
      <c r="I112" s="10">
        <f t="shared" si="17"/>
        <v>2053.7511111111112</v>
      </c>
      <c r="J112" s="10">
        <f t="shared" si="18"/>
        <v>1902.6399999999999</v>
      </c>
    </row>
    <row r="113" spans="1:10">
      <c r="A113" s="48">
        <v>170000</v>
      </c>
      <c r="B113" s="49">
        <f t="shared" si="11"/>
        <v>7801.5549999999994</v>
      </c>
      <c r="C113" s="49">
        <f t="shared" si="19"/>
        <v>5393.2216666666673</v>
      </c>
      <c r="D113" s="49">
        <f t="shared" si="12"/>
        <v>4189.0550000000003</v>
      </c>
      <c r="E113" s="10">
        <f t="shared" si="13"/>
        <v>3466.5550000000003</v>
      </c>
      <c r="F113" s="10">
        <f t="shared" si="14"/>
        <v>2984.8883333333338</v>
      </c>
      <c r="G113" s="10">
        <f t="shared" si="15"/>
        <v>2640.8407142857145</v>
      </c>
      <c r="H113" s="10">
        <f t="shared" si="21"/>
        <v>2382.8050000000003</v>
      </c>
      <c r="I113" s="10">
        <f t="shared" si="17"/>
        <v>2182.1105555555555</v>
      </c>
      <c r="J113" s="10">
        <f t="shared" si="18"/>
        <v>2021.5550000000001</v>
      </c>
    </row>
    <row r="114" spans="1:10">
      <c r="A114" s="48">
        <v>180000</v>
      </c>
      <c r="B114" s="49">
        <f t="shared" si="11"/>
        <v>8260.4699999999993</v>
      </c>
      <c r="C114" s="49">
        <f t="shared" si="19"/>
        <v>5710.47</v>
      </c>
      <c r="D114" s="49">
        <f t="shared" si="12"/>
        <v>4435.47</v>
      </c>
      <c r="E114" s="10">
        <f t="shared" si="13"/>
        <v>3670.4700000000003</v>
      </c>
      <c r="F114" s="10">
        <f t="shared" si="14"/>
        <v>3160.4700000000003</v>
      </c>
      <c r="G114" s="10">
        <f t="shared" si="15"/>
        <v>2796.1842857142856</v>
      </c>
      <c r="H114" s="10">
        <f t="shared" si="21"/>
        <v>2522.9700000000003</v>
      </c>
      <c r="I114" s="10">
        <f t="shared" si="17"/>
        <v>2310.4699999999998</v>
      </c>
      <c r="J114" s="10">
        <f t="shared" si="18"/>
        <v>2140.4700000000003</v>
      </c>
    </row>
    <row r="115" spans="1:10">
      <c r="A115" s="48">
        <v>190000</v>
      </c>
      <c r="B115" s="49">
        <f t="shared" si="11"/>
        <v>8719.3850000000002</v>
      </c>
      <c r="C115" s="49">
        <f t="shared" si="19"/>
        <v>6027.7183333333332</v>
      </c>
      <c r="D115" s="49">
        <f t="shared" si="12"/>
        <v>4681.8850000000002</v>
      </c>
      <c r="E115" s="10">
        <f t="shared" si="13"/>
        <v>3874.3849999999998</v>
      </c>
      <c r="F115" s="10">
        <f t="shared" si="14"/>
        <v>3336.0516666666667</v>
      </c>
      <c r="G115" s="10">
        <f t="shared" si="15"/>
        <v>2951.5278571428571</v>
      </c>
      <c r="H115" s="10">
        <f t="shared" si="21"/>
        <v>2663.1349999999998</v>
      </c>
      <c r="I115" s="10">
        <f t="shared" si="17"/>
        <v>2438.8294444444446</v>
      </c>
      <c r="J115" s="10">
        <f t="shared" si="18"/>
        <v>2259.3850000000002</v>
      </c>
    </row>
    <row r="116" spans="1:10">
      <c r="A116" s="48">
        <v>200000</v>
      </c>
      <c r="B116" s="49">
        <f t="shared" si="11"/>
        <v>9178.3000000000011</v>
      </c>
      <c r="C116" s="49">
        <f t="shared" si="19"/>
        <v>6344.9666666666672</v>
      </c>
      <c r="D116" s="49">
        <f t="shared" si="12"/>
        <v>4928.3</v>
      </c>
      <c r="E116" s="10">
        <f t="shared" si="13"/>
        <v>4078.3</v>
      </c>
      <c r="F116" s="10">
        <f t="shared" si="14"/>
        <v>3511.6333333333337</v>
      </c>
      <c r="G116" s="10">
        <f t="shared" si="15"/>
        <v>3106.8714285714286</v>
      </c>
      <c r="H116" s="10">
        <f t="shared" si="21"/>
        <v>2803.3</v>
      </c>
      <c r="I116" s="10">
        <f t="shared" si="17"/>
        <v>2567.1888888888889</v>
      </c>
      <c r="J116" s="10">
        <f t="shared" si="18"/>
        <v>2378.2999999999997</v>
      </c>
    </row>
  </sheetData>
  <mergeCells count="4">
    <mergeCell ref="A1:J1"/>
    <mergeCell ref="A2:J2"/>
    <mergeCell ref="B4:D4"/>
    <mergeCell ref="E4:J4"/>
  </mergeCells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J116"/>
  <sheetViews>
    <sheetView workbookViewId="0">
      <selection activeCell="E5" sqref="E5"/>
    </sheetView>
  </sheetViews>
  <sheetFormatPr defaultColWidth="9" defaultRowHeight="15"/>
  <cols>
    <col min="1" max="1" width="15" customWidth="1"/>
    <col min="2" max="2" width="11.5703125" customWidth="1"/>
    <col min="4" max="4" width="11.5703125" customWidth="1"/>
    <col min="10" max="10" width="11.140625" customWidth="1"/>
  </cols>
  <sheetData>
    <row r="1" spans="1:10" ht="18.75">
      <c r="A1" s="116"/>
      <c r="B1" s="116"/>
      <c r="C1" s="116"/>
      <c r="D1" s="116"/>
      <c r="E1" s="116"/>
      <c r="F1" s="116"/>
      <c r="G1" s="116"/>
      <c r="H1" s="116"/>
      <c r="I1" s="116"/>
      <c r="J1" s="116"/>
    </row>
    <row r="2" spans="1:10" ht="21">
      <c r="A2" s="124" t="s">
        <v>47</v>
      </c>
      <c r="B2" s="117"/>
      <c r="C2" s="117"/>
      <c r="D2" s="117"/>
      <c r="E2" s="117"/>
      <c r="F2" s="117"/>
      <c r="G2" s="117"/>
      <c r="H2" s="117"/>
      <c r="I2" s="117"/>
      <c r="J2" s="117"/>
    </row>
    <row r="3" spans="1:10" ht="15.75">
      <c r="A3" s="125" t="s">
        <v>38</v>
      </c>
      <c r="B3" s="125"/>
      <c r="C3" s="125"/>
      <c r="D3" s="125"/>
      <c r="E3" s="125"/>
      <c r="F3" s="125"/>
      <c r="G3" s="125"/>
      <c r="H3" s="125"/>
      <c r="I3" s="125"/>
      <c r="J3" s="125"/>
    </row>
    <row r="4" spans="1:10" ht="23.25">
      <c r="A4" s="2"/>
      <c r="B4" s="129">
        <v>3.9899999999999998E-2</v>
      </c>
      <c r="C4" s="130"/>
      <c r="D4" s="131"/>
      <c r="E4" s="126">
        <v>3.9899999999999998E-2</v>
      </c>
      <c r="F4" s="127"/>
      <c r="G4" s="127"/>
      <c r="H4" s="127"/>
      <c r="I4" s="127"/>
      <c r="J4" s="128"/>
    </row>
    <row r="5" spans="1:10">
      <c r="A5" s="3"/>
      <c r="B5" s="4">
        <v>24</v>
      </c>
      <c r="C5" s="4">
        <v>36</v>
      </c>
      <c r="D5" s="4">
        <v>48</v>
      </c>
      <c r="E5" s="4">
        <v>60</v>
      </c>
      <c r="F5" s="4">
        <v>72</v>
      </c>
      <c r="G5" s="4">
        <v>84</v>
      </c>
      <c r="H5" s="4">
        <v>96</v>
      </c>
      <c r="I5" s="4">
        <v>108</v>
      </c>
      <c r="J5" s="4">
        <v>120</v>
      </c>
    </row>
    <row r="6" spans="1:10" ht="23.25">
      <c r="A6" s="5" t="s">
        <v>42</v>
      </c>
      <c r="B6" s="6">
        <f>+B4/12</f>
        <v>3.3249999999999998E-3</v>
      </c>
      <c r="C6" s="7"/>
      <c r="E6" s="6">
        <f>+E4/12</f>
        <v>3.3249999999999998E-3</v>
      </c>
      <c r="F6" s="8"/>
      <c r="G6" s="8"/>
      <c r="H6" s="8"/>
      <c r="I6" s="8"/>
      <c r="J6" s="8"/>
    </row>
    <row r="7" spans="1:10">
      <c r="A7" s="9">
        <v>2000</v>
      </c>
      <c r="B7" s="10">
        <f>($A$7*$B$6*B5+$A$7)/B5</f>
        <v>89.983333333333334</v>
      </c>
      <c r="C7" s="10">
        <f>(A7*$B$6*$C$5+A7)/$C$5</f>
        <v>62.205555555555556</v>
      </c>
      <c r="D7" s="10">
        <f t="shared" ref="D7:D38" si="0">(A7*$E$6*$D$5+A7)/$D$5</f>
        <v>48.316666666666663</v>
      </c>
      <c r="E7" s="10">
        <f t="shared" ref="E7:E38" si="1">(A7*$E$6*$E$5+A7)/$E$5</f>
        <v>39.983333333333334</v>
      </c>
      <c r="F7" s="10">
        <f t="shared" ref="F7:F38" si="2">(A7*$E$6*$F$5+A7)/$F$5</f>
        <v>34.427777777777777</v>
      </c>
      <c r="G7" s="10">
        <f t="shared" ref="G7:G38" si="3">(A7*$E$6*$G$5+A7)/$G$5</f>
        <v>30.459523809523809</v>
      </c>
      <c r="H7" s="10">
        <f t="shared" ref="H7:H38" si="4">(A7*$E$6*$H$5+A7)/$H$5</f>
        <v>27.483333333333334</v>
      </c>
      <c r="I7" s="10">
        <f t="shared" ref="I7:I38" si="5">(A7*$E$6*$I$5+A7)/$I$5</f>
        <v>25.168518518518518</v>
      </c>
      <c r="J7" s="10">
        <f t="shared" ref="J7:J38" si="6">(A7*$E$6*$J$5+A7)/$J$5</f>
        <v>23.316666666666666</v>
      </c>
    </row>
    <row r="8" spans="1:10">
      <c r="A8" s="11">
        <v>3000</v>
      </c>
      <c r="B8" s="10">
        <f>($A$8*$B$6*B5+$A$8)/B5</f>
        <v>134.97499999999999</v>
      </c>
      <c r="C8" s="10">
        <f>(A8*$B$6*$C$5+A8)/$C$5</f>
        <v>93.308333333333337</v>
      </c>
      <c r="D8" s="10">
        <f t="shared" si="0"/>
        <v>72.475000000000009</v>
      </c>
      <c r="E8" s="10">
        <f t="shared" si="1"/>
        <v>59.975000000000001</v>
      </c>
      <c r="F8" s="10">
        <f t="shared" si="2"/>
        <v>51.641666666666666</v>
      </c>
      <c r="G8" s="10">
        <f t="shared" si="3"/>
        <v>45.689285714285717</v>
      </c>
      <c r="H8" s="10">
        <f t="shared" si="4"/>
        <v>41.225000000000001</v>
      </c>
      <c r="I8" s="10">
        <f t="shared" si="5"/>
        <v>37.75277777777778</v>
      </c>
      <c r="J8" s="10">
        <f t="shared" si="6"/>
        <v>34.975000000000001</v>
      </c>
    </row>
    <row r="9" spans="1:10">
      <c r="A9" s="11">
        <v>4000</v>
      </c>
      <c r="B9" s="10">
        <f>($A$9*$B$6*B5+$A$9)/B5</f>
        <v>179.96666666666667</v>
      </c>
      <c r="C9" s="10">
        <f>(A9*$B$6*$C$5+A9)/$C$5</f>
        <v>124.41111111111111</v>
      </c>
      <c r="D9" s="10">
        <f t="shared" si="0"/>
        <v>96.633333333333326</v>
      </c>
      <c r="E9" s="10">
        <f t="shared" si="1"/>
        <v>79.966666666666669</v>
      </c>
      <c r="F9" s="10">
        <f t="shared" si="2"/>
        <v>68.855555555555554</v>
      </c>
      <c r="G9" s="10">
        <f t="shared" si="3"/>
        <v>60.919047619047618</v>
      </c>
      <c r="H9" s="10">
        <f t="shared" si="4"/>
        <v>54.966666666666669</v>
      </c>
      <c r="I9" s="10">
        <f t="shared" si="5"/>
        <v>50.337037037037035</v>
      </c>
      <c r="J9" s="10">
        <f t="shared" si="6"/>
        <v>46.633333333333333</v>
      </c>
    </row>
    <row r="10" spans="1:10">
      <c r="A10" s="11">
        <v>5000</v>
      </c>
      <c r="B10" s="10">
        <f>($A$10*$B$6*B5+$A$10)/B5</f>
        <v>224.95833333333334</v>
      </c>
      <c r="C10" s="10">
        <f>(A10*$B$6*$C$5+A10)/$C$5</f>
        <v>155.51388888888889</v>
      </c>
      <c r="D10" s="10">
        <f t="shared" si="0"/>
        <v>120.79166666666667</v>
      </c>
      <c r="E10" s="10">
        <f t="shared" si="1"/>
        <v>99.958333333333329</v>
      </c>
      <c r="F10" s="10">
        <f t="shared" si="2"/>
        <v>86.069444444444443</v>
      </c>
      <c r="G10" s="10">
        <f t="shared" si="3"/>
        <v>76.148809523809518</v>
      </c>
      <c r="H10" s="10">
        <f t="shared" si="4"/>
        <v>68.708333333333329</v>
      </c>
      <c r="I10" s="10">
        <f t="shared" si="5"/>
        <v>62.921296296296298</v>
      </c>
      <c r="J10" s="10">
        <f t="shared" si="6"/>
        <v>58.291666666666664</v>
      </c>
    </row>
    <row r="11" spans="1:10">
      <c r="A11" s="11">
        <v>6000</v>
      </c>
      <c r="B11" s="10">
        <f>($A$11*$B$6*B5+$A$11)/B5</f>
        <v>269.95</v>
      </c>
      <c r="C11" s="10">
        <f t="shared" ref="C11:C74" si="7">(A11*$B$6*$C$5+A11)/$C$5</f>
        <v>186.61666666666667</v>
      </c>
      <c r="D11" s="10">
        <f t="shared" si="0"/>
        <v>144.95000000000002</v>
      </c>
      <c r="E11" s="10">
        <f t="shared" si="1"/>
        <v>119.95</v>
      </c>
      <c r="F11" s="10">
        <f t="shared" si="2"/>
        <v>103.28333333333333</v>
      </c>
      <c r="G11" s="10">
        <f t="shared" si="3"/>
        <v>91.378571428571433</v>
      </c>
      <c r="H11" s="10">
        <f t="shared" si="4"/>
        <v>82.45</v>
      </c>
      <c r="I11" s="10">
        <f t="shared" si="5"/>
        <v>75.50555555555556</v>
      </c>
      <c r="J11" s="10">
        <f t="shared" si="6"/>
        <v>69.95</v>
      </c>
    </row>
    <row r="12" spans="1:10">
      <c r="A12" s="11">
        <v>7000</v>
      </c>
      <c r="B12" s="10">
        <f>($A$12*$B$6*B5+$A$12)/B5</f>
        <v>314.94166666666666</v>
      </c>
      <c r="C12" s="10">
        <f t="shared" si="7"/>
        <v>217.71944444444443</v>
      </c>
      <c r="D12" s="10">
        <f t="shared" si="0"/>
        <v>169.10833333333332</v>
      </c>
      <c r="E12" s="10">
        <f t="shared" si="1"/>
        <v>139.94166666666666</v>
      </c>
      <c r="F12" s="10">
        <f t="shared" si="2"/>
        <v>120.49722222222221</v>
      </c>
      <c r="G12" s="10">
        <f t="shared" si="3"/>
        <v>106.60833333333333</v>
      </c>
      <c r="H12" s="10">
        <f t="shared" si="4"/>
        <v>96.191666666666663</v>
      </c>
      <c r="I12" s="10">
        <f t="shared" si="5"/>
        <v>88.089814814814815</v>
      </c>
      <c r="J12" s="10">
        <f t="shared" si="6"/>
        <v>81.608333333333334</v>
      </c>
    </row>
    <row r="13" spans="1:10">
      <c r="A13" s="11">
        <v>8000</v>
      </c>
      <c r="B13" s="10">
        <f>($A$13*$B$6*B5+$A$13)/B5</f>
        <v>359.93333333333334</v>
      </c>
      <c r="C13" s="10">
        <f t="shared" si="7"/>
        <v>248.82222222222222</v>
      </c>
      <c r="D13" s="10">
        <f t="shared" si="0"/>
        <v>193.26666666666665</v>
      </c>
      <c r="E13" s="10">
        <f t="shared" si="1"/>
        <v>159.93333333333334</v>
      </c>
      <c r="F13" s="10">
        <f t="shared" si="2"/>
        <v>137.71111111111111</v>
      </c>
      <c r="G13" s="10">
        <f t="shared" si="3"/>
        <v>121.83809523809524</v>
      </c>
      <c r="H13" s="10">
        <f t="shared" si="4"/>
        <v>109.93333333333334</v>
      </c>
      <c r="I13" s="10">
        <f t="shared" si="5"/>
        <v>100.67407407407407</v>
      </c>
      <c r="J13" s="10">
        <f t="shared" si="6"/>
        <v>93.266666666666666</v>
      </c>
    </row>
    <row r="14" spans="1:10">
      <c r="A14" s="11">
        <v>9000</v>
      </c>
      <c r="B14" s="10">
        <f>($A$14*$B$6*B5+$A$14)/B5</f>
        <v>404.92500000000001</v>
      </c>
      <c r="C14" s="10">
        <f t="shared" si="7"/>
        <v>279.92499999999995</v>
      </c>
      <c r="D14" s="10">
        <f t="shared" si="0"/>
        <v>217.42499999999998</v>
      </c>
      <c r="E14" s="10">
        <f t="shared" si="1"/>
        <v>179.92500000000001</v>
      </c>
      <c r="F14" s="10">
        <f t="shared" si="2"/>
        <v>154.92500000000001</v>
      </c>
      <c r="G14" s="10">
        <f t="shared" si="3"/>
        <v>137.06785714285715</v>
      </c>
      <c r="H14" s="10">
        <f t="shared" si="4"/>
        <v>123.675</v>
      </c>
      <c r="I14" s="10">
        <f t="shared" si="5"/>
        <v>113.25833333333333</v>
      </c>
      <c r="J14" s="10">
        <f t="shared" si="6"/>
        <v>104.925</v>
      </c>
    </row>
    <row r="15" spans="1:10">
      <c r="A15" s="11">
        <v>10000</v>
      </c>
      <c r="B15" s="10">
        <f>($A$15*$B$6*B5+$A$15)/B5</f>
        <v>449.91666666666669</v>
      </c>
      <c r="C15" s="10">
        <f t="shared" si="7"/>
        <v>311.02777777777777</v>
      </c>
      <c r="D15" s="10">
        <f t="shared" si="0"/>
        <v>241.58333333333334</v>
      </c>
      <c r="E15" s="10">
        <f t="shared" si="1"/>
        <v>199.91666666666666</v>
      </c>
      <c r="F15" s="10">
        <f t="shared" si="2"/>
        <v>172.13888888888889</v>
      </c>
      <c r="G15" s="10">
        <f t="shared" si="3"/>
        <v>152.29761904761904</v>
      </c>
      <c r="H15" s="10">
        <f t="shared" si="4"/>
        <v>137.41666666666666</v>
      </c>
      <c r="I15" s="10">
        <f t="shared" si="5"/>
        <v>125.8425925925926</v>
      </c>
      <c r="J15" s="10">
        <f t="shared" si="6"/>
        <v>116.58333333333333</v>
      </c>
    </row>
    <row r="16" spans="1:10">
      <c r="A16" s="11">
        <v>11000</v>
      </c>
      <c r="B16" s="10">
        <f>($A$16*$B$6*B5+$A$16)/B5</f>
        <v>494.9083333333333</v>
      </c>
      <c r="C16" s="10">
        <f t="shared" si="7"/>
        <v>342.13055555555559</v>
      </c>
      <c r="D16" s="10">
        <f t="shared" si="0"/>
        <v>265.74166666666667</v>
      </c>
      <c r="E16" s="10">
        <f t="shared" si="1"/>
        <v>219.90833333333333</v>
      </c>
      <c r="F16" s="10">
        <f t="shared" si="2"/>
        <v>189.35277777777776</v>
      </c>
      <c r="G16" s="10">
        <f t="shared" si="3"/>
        <v>167.52738095238095</v>
      </c>
      <c r="H16" s="10">
        <f t="shared" si="4"/>
        <v>151.15833333333333</v>
      </c>
      <c r="I16" s="10">
        <f t="shared" si="5"/>
        <v>138.42685185185184</v>
      </c>
      <c r="J16" s="10">
        <f t="shared" si="6"/>
        <v>128.24166666666667</v>
      </c>
    </row>
    <row r="17" spans="1:10">
      <c r="A17" s="11">
        <v>12000</v>
      </c>
      <c r="B17" s="10">
        <f>($A$17*$B$6*B5+$A$17)/B5</f>
        <v>539.9</v>
      </c>
      <c r="C17" s="10">
        <f t="shared" si="7"/>
        <v>373.23333333333335</v>
      </c>
      <c r="D17" s="10">
        <f t="shared" si="0"/>
        <v>289.90000000000003</v>
      </c>
      <c r="E17" s="10">
        <f t="shared" si="1"/>
        <v>239.9</v>
      </c>
      <c r="F17" s="10">
        <f t="shared" si="2"/>
        <v>206.56666666666666</v>
      </c>
      <c r="G17" s="10">
        <f t="shared" si="3"/>
        <v>182.75714285714287</v>
      </c>
      <c r="H17" s="10">
        <f t="shared" si="4"/>
        <v>164.9</v>
      </c>
      <c r="I17" s="10">
        <f t="shared" si="5"/>
        <v>151.01111111111112</v>
      </c>
      <c r="J17" s="10">
        <f t="shared" si="6"/>
        <v>139.9</v>
      </c>
    </row>
    <row r="18" spans="1:10">
      <c r="A18" s="11">
        <v>13000</v>
      </c>
      <c r="B18" s="10">
        <f>($A$18*$B$6*B5+$A$18)/B5</f>
        <v>584.89166666666665</v>
      </c>
      <c r="C18" s="10">
        <f t="shared" si="7"/>
        <v>404.33611111111111</v>
      </c>
      <c r="D18" s="10">
        <f t="shared" si="0"/>
        <v>314.05833333333334</v>
      </c>
      <c r="E18" s="10">
        <f t="shared" si="1"/>
        <v>259.89166666666665</v>
      </c>
      <c r="F18" s="10">
        <f t="shared" si="2"/>
        <v>223.78055555555557</v>
      </c>
      <c r="G18" s="10">
        <f t="shared" si="3"/>
        <v>197.98690476190478</v>
      </c>
      <c r="H18" s="10">
        <f t="shared" si="4"/>
        <v>178.64166666666665</v>
      </c>
      <c r="I18" s="10">
        <f t="shared" si="5"/>
        <v>163.59537037037038</v>
      </c>
      <c r="J18" s="10">
        <f t="shared" si="6"/>
        <v>151.55833333333334</v>
      </c>
    </row>
    <row r="19" spans="1:10">
      <c r="A19" s="11">
        <v>14000</v>
      </c>
      <c r="B19" s="10">
        <f>($A$19*$B$6*B5+$A$19)/B5</f>
        <v>629.88333333333333</v>
      </c>
      <c r="C19" s="10">
        <f t="shared" si="7"/>
        <v>435.43888888888887</v>
      </c>
      <c r="D19" s="10">
        <f t="shared" si="0"/>
        <v>338.21666666666664</v>
      </c>
      <c r="E19" s="10">
        <f t="shared" si="1"/>
        <v>279.88333333333333</v>
      </c>
      <c r="F19" s="10">
        <f t="shared" si="2"/>
        <v>240.99444444444441</v>
      </c>
      <c r="G19" s="10">
        <f t="shared" si="3"/>
        <v>213.21666666666667</v>
      </c>
      <c r="H19" s="10">
        <f t="shared" si="4"/>
        <v>192.38333333333333</v>
      </c>
      <c r="I19" s="10">
        <f t="shared" si="5"/>
        <v>176.17962962962963</v>
      </c>
      <c r="J19" s="10">
        <f t="shared" si="6"/>
        <v>163.21666666666667</v>
      </c>
    </row>
    <row r="20" spans="1:10">
      <c r="A20" s="11">
        <v>15000</v>
      </c>
      <c r="B20" s="10">
        <f>($A$20*$B$6*B5+$A$20)/B5</f>
        <v>674.875</v>
      </c>
      <c r="C20" s="10">
        <f t="shared" si="7"/>
        <v>466.54166666666669</v>
      </c>
      <c r="D20" s="10">
        <f t="shared" si="0"/>
        <v>362.375</v>
      </c>
      <c r="E20" s="10">
        <f t="shared" si="1"/>
        <v>299.875</v>
      </c>
      <c r="F20" s="10">
        <f t="shared" si="2"/>
        <v>258.20833333333331</v>
      </c>
      <c r="G20" s="10">
        <f t="shared" si="3"/>
        <v>228.44642857142858</v>
      </c>
      <c r="H20" s="10">
        <f t="shared" si="4"/>
        <v>206.125</v>
      </c>
      <c r="I20" s="10">
        <f t="shared" si="5"/>
        <v>188.76388888888889</v>
      </c>
      <c r="J20" s="10">
        <f t="shared" si="6"/>
        <v>174.875</v>
      </c>
    </row>
    <row r="21" spans="1:10">
      <c r="A21" s="11">
        <v>16000</v>
      </c>
      <c r="B21" s="10">
        <f>($A$21*$B$6*B5+$A$21)/B5</f>
        <v>719.86666666666667</v>
      </c>
      <c r="C21" s="10">
        <f t="shared" si="7"/>
        <v>497.64444444444445</v>
      </c>
      <c r="D21" s="10">
        <f t="shared" si="0"/>
        <v>386.5333333333333</v>
      </c>
      <c r="E21" s="10">
        <f t="shared" si="1"/>
        <v>319.86666666666667</v>
      </c>
      <c r="F21" s="10">
        <f t="shared" si="2"/>
        <v>275.42222222222222</v>
      </c>
      <c r="G21" s="10">
        <f t="shared" si="3"/>
        <v>243.67619047619047</v>
      </c>
      <c r="H21" s="10">
        <f t="shared" si="4"/>
        <v>219.86666666666667</v>
      </c>
      <c r="I21" s="10">
        <f t="shared" si="5"/>
        <v>201.34814814814814</v>
      </c>
      <c r="J21" s="10">
        <f t="shared" si="6"/>
        <v>186.53333333333333</v>
      </c>
    </row>
    <row r="22" spans="1:10">
      <c r="A22" s="11">
        <v>17000</v>
      </c>
      <c r="B22" s="10">
        <f>($A$22*$B$6*B5+$A$22)/B5</f>
        <v>764.85833333333323</v>
      </c>
      <c r="C22" s="10">
        <f t="shared" si="7"/>
        <v>528.74722222222226</v>
      </c>
      <c r="D22" s="10">
        <f t="shared" si="0"/>
        <v>410.69166666666666</v>
      </c>
      <c r="E22" s="10">
        <f t="shared" si="1"/>
        <v>339.85833333333335</v>
      </c>
      <c r="F22" s="10">
        <f t="shared" si="2"/>
        <v>292.63611111111112</v>
      </c>
      <c r="G22" s="10">
        <f t="shared" si="3"/>
        <v>258.90595238095239</v>
      </c>
      <c r="H22" s="10">
        <f t="shared" si="4"/>
        <v>233.60833333333335</v>
      </c>
      <c r="I22" s="10">
        <f t="shared" si="5"/>
        <v>213.93240740740742</v>
      </c>
      <c r="J22" s="10">
        <f t="shared" si="6"/>
        <v>198.19166666666666</v>
      </c>
    </row>
    <row r="23" spans="1:10">
      <c r="A23" s="11">
        <v>18000</v>
      </c>
      <c r="B23" s="10">
        <f>($A$23*$B$6*B5+$A$23)/B5</f>
        <v>809.85</v>
      </c>
      <c r="C23" s="10">
        <f t="shared" si="7"/>
        <v>559.84999999999991</v>
      </c>
      <c r="D23" s="10">
        <f t="shared" si="0"/>
        <v>434.84999999999997</v>
      </c>
      <c r="E23" s="10">
        <f t="shared" si="1"/>
        <v>359.85</v>
      </c>
      <c r="F23" s="10">
        <f t="shared" si="2"/>
        <v>309.85000000000002</v>
      </c>
      <c r="G23" s="10">
        <f t="shared" si="3"/>
        <v>274.1357142857143</v>
      </c>
      <c r="H23" s="10">
        <f t="shared" si="4"/>
        <v>247.35</v>
      </c>
      <c r="I23" s="10">
        <f t="shared" si="5"/>
        <v>226.51666666666665</v>
      </c>
      <c r="J23" s="10">
        <f t="shared" si="6"/>
        <v>209.85</v>
      </c>
    </row>
    <row r="24" spans="1:10">
      <c r="A24" s="11">
        <v>19000</v>
      </c>
      <c r="B24" s="10">
        <f>($A$24*$B$6*B5+$A$24)/B5</f>
        <v>854.8416666666667</v>
      </c>
      <c r="C24" s="10">
        <f t="shared" si="7"/>
        <v>590.95277777777778</v>
      </c>
      <c r="D24" s="10">
        <f t="shared" si="0"/>
        <v>459.00833333333338</v>
      </c>
      <c r="E24" s="10">
        <f t="shared" si="1"/>
        <v>379.84166666666664</v>
      </c>
      <c r="F24" s="10">
        <f t="shared" si="2"/>
        <v>327.06388888888887</v>
      </c>
      <c r="G24" s="10">
        <f t="shared" si="3"/>
        <v>289.36547619047622</v>
      </c>
      <c r="H24" s="10">
        <f t="shared" si="4"/>
        <v>261.09166666666664</v>
      </c>
      <c r="I24" s="10">
        <f t="shared" si="5"/>
        <v>239.10092592592594</v>
      </c>
      <c r="J24" s="10">
        <f t="shared" si="6"/>
        <v>221.50833333333333</v>
      </c>
    </row>
    <row r="25" spans="1:10">
      <c r="A25" s="11">
        <v>20000</v>
      </c>
      <c r="B25" s="10">
        <f>($A$25*$B$6*B5+$A$25)/B5</f>
        <v>899.83333333333337</v>
      </c>
      <c r="C25" s="10">
        <f t="shared" si="7"/>
        <v>622.05555555555554</v>
      </c>
      <c r="D25" s="10">
        <f t="shared" si="0"/>
        <v>483.16666666666669</v>
      </c>
      <c r="E25" s="10">
        <f t="shared" si="1"/>
        <v>399.83333333333331</v>
      </c>
      <c r="F25" s="10">
        <f t="shared" si="2"/>
        <v>344.27777777777777</v>
      </c>
      <c r="G25" s="10">
        <f t="shared" si="3"/>
        <v>304.59523809523807</v>
      </c>
      <c r="H25" s="10">
        <f t="shared" si="4"/>
        <v>274.83333333333331</v>
      </c>
      <c r="I25" s="10">
        <f t="shared" si="5"/>
        <v>251.68518518518519</v>
      </c>
      <c r="J25" s="10">
        <f t="shared" si="6"/>
        <v>233.16666666666666</v>
      </c>
    </row>
    <row r="26" spans="1:10">
      <c r="A26" s="11">
        <f>+A25+1000</f>
        <v>21000</v>
      </c>
      <c r="B26" s="10">
        <f>($A$26*$B$6*B5+$A$26)/B5</f>
        <v>944.82499999999993</v>
      </c>
      <c r="C26" s="10">
        <f t="shared" si="7"/>
        <v>653.1583333333333</v>
      </c>
      <c r="D26" s="10">
        <f t="shared" si="0"/>
        <v>507.32499999999999</v>
      </c>
      <c r="E26" s="10">
        <f t="shared" si="1"/>
        <v>419.82499999999999</v>
      </c>
      <c r="F26" s="10">
        <f t="shared" si="2"/>
        <v>361.49166666666667</v>
      </c>
      <c r="G26" s="10">
        <f t="shared" si="3"/>
        <v>319.82499999999999</v>
      </c>
      <c r="H26" s="10">
        <f t="shared" si="4"/>
        <v>288.57499999999999</v>
      </c>
      <c r="I26" s="10">
        <f t="shared" si="5"/>
        <v>264.26944444444445</v>
      </c>
      <c r="J26" s="10">
        <f t="shared" si="6"/>
        <v>244.82499999999999</v>
      </c>
    </row>
    <row r="27" spans="1:10">
      <c r="A27" s="11">
        <f t="shared" ref="A27:A90" si="8">+A26+1000</f>
        <v>22000</v>
      </c>
      <c r="B27" s="10">
        <f>($A$27*$B$6*B5+$A$27)/B5</f>
        <v>989.81666666666661</v>
      </c>
      <c r="C27" s="10">
        <f t="shared" si="7"/>
        <v>684.26111111111118</v>
      </c>
      <c r="D27" s="10">
        <f t="shared" si="0"/>
        <v>531.48333333333335</v>
      </c>
      <c r="E27" s="10">
        <f t="shared" si="1"/>
        <v>439.81666666666666</v>
      </c>
      <c r="F27" s="10">
        <f t="shared" si="2"/>
        <v>378.70555555555552</v>
      </c>
      <c r="G27" s="10">
        <f t="shared" si="3"/>
        <v>335.0547619047619</v>
      </c>
      <c r="H27" s="10">
        <f t="shared" si="4"/>
        <v>302.31666666666666</v>
      </c>
      <c r="I27" s="10">
        <f t="shared" si="5"/>
        <v>276.85370370370367</v>
      </c>
      <c r="J27" s="10">
        <f t="shared" si="6"/>
        <v>256.48333333333335</v>
      </c>
    </row>
    <row r="28" spans="1:10">
      <c r="A28" s="11">
        <f t="shared" si="8"/>
        <v>23000</v>
      </c>
      <c r="B28" s="10">
        <f>($A$28*$B$6*B5+$A$28)/B5</f>
        <v>1034.8083333333334</v>
      </c>
      <c r="C28" s="10">
        <f t="shared" si="7"/>
        <v>715.36388888888882</v>
      </c>
      <c r="D28" s="10">
        <f t="shared" si="0"/>
        <v>555.64166666666665</v>
      </c>
      <c r="E28" s="10">
        <f t="shared" si="1"/>
        <v>459.80833333333334</v>
      </c>
      <c r="F28" s="10">
        <f t="shared" si="2"/>
        <v>395.91944444444448</v>
      </c>
      <c r="G28" s="10">
        <f t="shared" si="3"/>
        <v>350.28452380952382</v>
      </c>
      <c r="H28" s="10">
        <f t="shared" si="4"/>
        <v>316.05833333333334</v>
      </c>
      <c r="I28" s="10">
        <f t="shared" si="5"/>
        <v>289.43796296296296</v>
      </c>
      <c r="J28" s="10">
        <f t="shared" si="6"/>
        <v>268.14166666666665</v>
      </c>
    </row>
    <row r="29" spans="1:10">
      <c r="A29" s="11">
        <f t="shared" si="8"/>
        <v>24000</v>
      </c>
      <c r="B29" s="10">
        <f>(A29*$B$6*$B$5+A29)/$B$5</f>
        <v>1079.8</v>
      </c>
      <c r="C29" s="10">
        <f t="shared" si="7"/>
        <v>746.4666666666667</v>
      </c>
      <c r="D29" s="10">
        <f t="shared" si="0"/>
        <v>579.80000000000007</v>
      </c>
      <c r="E29" s="10">
        <f t="shared" si="1"/>
        <v>479.8</v>
      </c>
      <c r="F29" s="10">
        <f t="shared" si="2"/>
        <v>413.13333333333333</v>
      </c>
      <c r="G29" s="10">
        <f t="shared" si="3"/>
        <v>365.51428571428573</v>
      </c>
      <c r="H29" s="10">
        <f t="shared" si="4"/>
        <v>329.8</v>
      </c>
      <c r="I29" s="10">
        <f t="shared" si="5"/>
        <v>302.02222222222224</v>
      </c>
      <c r="J29" s="10">
        <f t="shared" si="6"/>
        <v>279.8</v>
      </c>
    </row>
    <row r="30" spans="1:10">
      <c r="A30" s="11">
        <f t="shared" si="8"/>
        <v>25000</v>
      </c>
      <c r="B30" s="10">
        <f>(A30*$B$6*$B$5+A30)/$B$5</f>
        <v>1124.7916666666667</v>
      </c>
      <c r="C30" s="10">
        <f t="shared" si="7"/>
        <v>777.56944444444446</v>
      </c>
      <c r="D30" s="10">
        <f t="shared" si="0"/>
        <v>603.95833333333337</v>
      </c>
      <c r="E30" s="10">
        <f t="shared" si="1"/>
        <v>499.79166666666669</v>
      </c>
      <c r="F30" s="10">
        <f t="shared" si="2"/>
        <v>430.34722222222223</v>
      </c>
      <c r="G30" s="10">
        <f t="shared" si="3"/>
        <v>380.74404761904759</v>
      </c>
      <c r="H30" s="10">
        <f t="shared" si="4"/>
        <v>343.54166666666669</v>
      </c>
      <c r="I30" s="10">
        <f t="shared" si="5"/>
        <v>314.60648148148147</v>
      </c>
      <c r="J30" s="10">
        <f t="shared" si="6"/>
        <v>291.45833333333331</v>
      </c>
    </row>
    <row r="31" spans="1:10">
      <c r="A31" s="11">
        <f t="shared" si="8"/>
        <v>26000</v>
      </c>
      <c r="B31" s="10">
        <f t="shared" ref="B31:B34" si="9">(A31*$B$6*$B$5+A31)/$B$5</f>
        <v>1169.7833333333333</v>
      </c>
      <c r="C31" s="10">
        <f t="shared" si="7"/>
        <v>808.67222222222222</v>
      </c>
      <c r="D31" s="10">
        <f t="shared" si="0"/>
        <v>628.11666666666667</v>
      </c>
      <c r="E31" s="10">
        <f t="shared" si="1"/>
        <v>519.7833333333333</v>
      </c>
      <c r="F31" s="10">
        <f t="shared" si="2"/>
        <v>447.56111111111113</v>
      </c>
      <c r="G31" s="10">
        <f t="shared" si="3"/>
        <v>395.97380952380956</v>
      </c>
      <c r="H31" s="10">
        <f t="shared" si="4"/>
        <v>357.2833333333333</v>
      </c>
      <c r="I31" s="10">
        <f t="shared" si="5"/>
        <v>327.19074074074075</v>
      </c>
      <c r="J31" s="10">
        <f t="shared" si="6"/>
        <v>303.11666666666667</v>
      </c>
    </row>
    <row r="32" spans="1:10">
      <c r="A32" s="11">
        <f t="shared" si="8"/>
        <v>27000</v>
      </c>
      <c r="B32" s="10">
        <f t="shared" si="9"/>
        <v>1214.7749999999999</v>
      </c>
      <c r="C32" s="10">
        <f t="shared" si="7"/>
        <v>839.77500000000009</v>
      </c>
      <c r="D32" s="10">
        <f t="shared" si="0"/>
        <v>652.27499999999998</v>
      </c>
      <c r="E32" s="10">
        <f t="shared" si="1"/>
        <v>539.77499999999998</v>
      </c>
      <c r="F32" s="10">
        <f t="shared" si="2"/>
        <v>464.77500000000003</v>
      </c>
      <c r="G32" s="10">
        <f t="shared" si="3"/>
        <v>411.20357142857142</v>
      </c>
      <c r="H32" s="10">
        <f t="shared" si="4"/>
        <v>371.02500000000003</v>
      </c>
      <c r="I32" s="10">
        <f t="shared" si="5"/>
        <v>339.77499999999998</v>
      </c>
      <c r="J32" s="10">
        <f t="shared" si="6"/>
        <v>314.77499999999998</v>
      </c>
    </row>
    <row r="33" spans="1:10">
      <c r="A33" s="11">
        <f t="shared" si="8"/>
        <v>28000</v>
      </c>
      <c r="B33" s="10">
        <f t="shared" si="9"/>
        <v>1259.7666666666667</v>
      </c>
      <c r="C33" s="10">
        <f t="shared" si="7"/>
        <v>870.87777777777774</v>
      </c>
      <c r="D33" s="10">
        <f t="shared" si="0"/>
        <v>676.43333333333328</v>
      </c>
      <c r="E33" s="10">
        <f t="shared" si="1"/>
        <v>559.76666666666665</v>
      </c>
      <c r="F33" s="10">
        <f t="shared" si="2"/>
        <v>481.98888888888882</v>
      </c>
      <c r="G33" s="10">
        <f t="shared" si="3"/>
        <v>426.43333333333334</v>
      </c>
      <c r="H33" s="10">
        <f t="shared" si="4"/>
        <v>384.76666666666665</v>
      </c>
      <c r="I33" s="10">
        <f t="shared" si="5"/>
        <v>352.35925925925926</v>
      </c>
      <c r="J33" s="10">
        <f t="shared" si="6"/>
        <v>326.43333333333334</v>
      </c>
    </row>
    <row r="34" spans="1:10">
      <c r="A34" s="11">
        <f t="shared" si="8"/>
        <v>29000</v>
      </c>
      <c r="B34" s="10">
        <f t="shared" si="9"/>
        <v>1304.7583333333334</v>
      </c>
      <c r="C34" s="10">
        <f t="shared" si="7"/>
        <v>901.9805555555555</v>
      </c>
      <c r="D34" s="10">
        <f t="shared" si="0"/>
        <v>700.5916666666667</v>
      </c>
      <c r="E34" s="10">
        <f t="shared" si="1"/>
        <v>579.75833333333333</v>
      </c>
      <c r="F34" s="10">
        <f t="shared" si="2"/>
        <v>499.20277777777778</v>
      </c>
      <c r="G34" s="10">
        <f t="shared" si="3"/>
        <v>441.6630952380952</v>
      </c>
      <c r="H34" s="10">
        <f t="shared" si="4"/>
        <v>398.50833333333338</v>
      </c>
      <c r="I34" s="10">
        <f t="shared" si="5"/>
        <v>364.94351851851854</v>
      </c>
      <c r="J34" s="10">
        <f t="shared" si="6"/>
        <v>338.09166666666664</v>
      </c>
    </row>
    <row r="35" spans="1:10">
      <c r="A35" s="11">
        <f t="shared" si="8"/>
        <v>30000</v>
      </c>
      <c r="B35" s="10">
        <f t="shared" ref="B35:B98" si="10">(A35*$B$6*$B$5+A35)/$B$5</f>
        <v>1349.75</v>
      </c>
      <c r="C35" s="10">
        <f t="shared" si="7"/>
        <v>933.08333333333337</v>
      </c>
      <c r="D35" s="10">
        <f t="shared" si="0"/>
        <v>724.75</v>
      </c>
      <c r="E35" s="10">
        <f t="shared" si="1"/>
        <v>599.75</v>
      </c>
      <c r="F35" s="10">
        <f t="shared" si="2"/>
        <v>516.41666666666663</v>
      </c>
      <c r="G35" s="10">
        <f t="shared" si="3"/>
        <v>456.89285714285717</v>
      </c>
      <c r="H35" s="10">
        <f t="shared" si="4"/>
        <v>412.25</v>
      </c>
      <c r="I35" s="10">
        <f t="shared" si="5"/>
        <v>377.52777777777777</v>
      </c>
      <c r="J35" s="10">
        <f t="shared" si="6"/>
        <v>349.75</v>
      </c>
    </row>
    <row r="36" spans="1:10">
      <c r="A36" s="11">
        <f t="shared" si="8"/>
        <v>31000</v>
      </c>
      <c r="B36" s="10">
        <f t="shared" si="10"/>
        <v>1394.7416666666668</v>
      </c>
      <c r="C36" s="10">
        <f t="shared" si="7"/>
        <v>964.18611111111102</v>
      </c>
      <c r="D36" s="10">
        <f t="shared" si="0"/>
        <v>748.9083333333333</v>
      </c>
      <c r="E36" s="10">
        <f t="shared" si="1"/>
        <v>619.74166666666667</v>
      </c>
      <c r="F36" s="10">
        <f t="shared" si="2"/>
        <v>533.63055555555559</v>
      </c>
      <c r="G36" s="10">
        <f t="shared" si="3"/>
        <v>472.12261904761908</v>
      </c>
      <c r="H36" s="10">
        <f t="shared" si="4"/>
        <v>425.99166666666662</v>
      </c>
      <c r="I36" s="10">
        <f t="shared" si="5"/>
        <v>390.112037037037</v>
      </c>
      <c r="J36" s="10">
        <f t="shared" si="6"/>
        <v>361.40833333333336</v>
      </c>
    </row>
    <row r="37" spans="1:10">
      <c r="A37" s="11">
        <f t="shared" si="8"/>
        <v>32000</v>
      </c>
      <c r="B37" s="10">
        <f t="shared" si="10"/>
        <v>1439.7333333333333</v>
      </c>
      <c r="C37" s="10">
        <f t="shared" si="7"/>
        <v>995.28888888888889</v>
      </c>
      <c r="D37" s="10">
        <f t="shared" si="0"/>
        <v>773.06666666666661</v>
      </c>
      <c r="E37" s="10">
        <f t="shared" si="1"/>
        <v>639.73333333333335</v>
      </c>
      <c r="F37" s="10">
        <f t="shared" si="2"/>
        <v>550.84444444444443</v>
      </c>
      <c r="G37" s="10">
        <f t="shared" si="3"/>
        <v>487.35238095238094</v>
      </c>
      <c r="H37" s="10">
        <f t="shared" si="4"/>
        <v>439.73333333333335</v>
      </c>
      <c r="I37" s="10">
        <f t="shared" si="5"/>
        <v>402.69629629629628</v>
      </c>
      <c r="J37" s="10">
        <f t="shared" si="6"/>
        <v>373.06666666666666</v>
      </c>
    </row>
    <row r="38" spans="1:10">
      <c r="A38" s="11">
        <f t="shared" si="8"/>
        <v>33000</v>
      </c>
      <c r="B38" s="10">
        <f t="shared" si="10"/>
        <v>1484.7250000000001</v>
      </c>
      <c r="C38" s="10">
        <f t="shared" si="7"/>
        <v>1026.3916666666667</v>
      </c>
      <c r="D38" s="10">
        <f t="shared" si="0"/>
        <v>797.22500000000002</v>
      </c>
      <c r="E38" s="10">
        <f t="shared" si="1"/>
        <v>659.72500000000002</v>
      </c>
      <c r="F38" s="10">
        <f t="shared" si="2"/>
        <v>568.05833333333328</v>
      </c>
      <c r="G38" s="10">
        <f t="shared" si="3"/>
        <v>502.58214285714286</v>
      </c>
      <c r="H38" s="10">
        <f t="shared" si="4"/>
        <v>453.47499999999997</v>
      </c>
      <c r="I38" s="10">
        <f t="shared" si="5"/>
        <v>415.28055555555557</v>
      </c>
      <c r="J38" s="10">
        <f t="shared" si="6"/>
        <v>384.72500000000002</v>
      </c>
    </row>
    <row r="39" spans="1:10">
      <c r="A39" s="11">
        <f t="shared" si="8"/>
        <v>34000</v>
      </c>
      <c r="B39" s="10">
        <f t="shared" si="10"/>
        <v>1529.7166666666665</v>
      </c>
      <c r="C39" s="10">
        <f t="shared" si="7"/>
        <v>1057.4944444444445</v>
      </c>
      <c r="D39" s="10">
        <f t="shared" ref="D39:D70" si="11">(A39*$E$6*$D$5+A39)/$D$5</f>
        <v>821.38333333333333</v>
      </c>
      <c r="E39" s="10">
        <f t="shared" ref="E39:E70" si="12">(A39*$E$6*$E$5+A39)/$E$5</f>
        <v>679.7166666666667</v>
      </c>
      <c r="F39" s="10">
        <f t="shared" ref="F39:F70" si="13">(A39*$E$6*$F$5+A39)/$F$5</f>
        <v>585.27222222222224</v>
      </c>
      <c r="G39" s="10">
        <f t="shared" ref="G39:G70" si="14">(A39*$E$6*$G$5+A39)/$G$5</f>
        <v>517.81190476190477</v>
      </c>
      <c r="H39" s="10">
        <f t="shared" ref="H39:H70" si="15">(A39*$E$6*$H$5+A39)/$H$5</f>
        <v>467.2166666666667</v>
      </c>
      <c r="I39" s="10">
        <f t="shared" ref="I39:I70" si="16">(A39*$E$6*$I$5+A39)/$I$5</f>
        <v>427.86481481481485</v>
      </c>
      <c r="J39" s="10">
        <f t="shared" ref="J39:J70" si="17">(A39*$E$6*$J$5+A39)/$J$5</f>
        <v>396.38333333333333</v>
      </c>
    </row>
    <row r="40" spans="1:10">
      <c r="A40" s="11">
        <f t="shared" si="8"/>
        <v>35000</v>
      </c>
      <c r="B40" s="10">
        <f t="shared" si="10"/>
        <v>1574.7083333333333</v>
      </c>
      <c r="C40" s="10">
        <f t="shared" si="7"/>
        <v>1088.5972222222222</v>
      </c>
      <c r="D40" s="10">
        <f t="shared" si="11"/>
        <v>845.54166666666663</v>
      </c>
      <c r="E40" s="10">
        <f t="shared" si="12"/>
        <v>699.70833333333337</v>
      </c>
      <c r="F40" s="10">
        <f t="shared" si="13"/>
        <v>602.48611111111109</v>
      </c>
      <c r="G40" s="10">
        <f t="shared" si="14"/>
        <v>533.04166666666663</v>
      </c>
      <c r="H40" s="10">
        <f t="shared" si="15"/>
        <v>480.95833333333331</v>
      </c>
      <c r="I40" s="10">
        <f t="shared" si="16"/>
        <v>440.44907407407408</v>
      </c>
      <c r="J40" s="10">
        <f t="shared" si="17"/>
        <v>408.04166666666669</v>
      </c>
    </row>
    <row r="41" spans="1:10">
      <c r="A41" s="11">
        <f t="shared" si="8"/>
        <v>36000</v>
      </c>
      <c r="B41" s="10">
        <f t="shared" si="10"/>
        <v>1619.7</v>
      </c>
      <c r="C41" s="10">
        <f t="shared" si="7"/>
        <v>1119.6999999999998</v>
      </c>
      <c r="D41" s="10">
        <f t="shared" si="11"/>
        <v>869.69999999999993</v>
      </c>
      <c r="E41" s="10">
        <f t="shared" si="12"/>
        <v>719.7</v>
      </c>
      <c r="F41" s="10">
        <f t="shared" si="13"/>
        <v>619.70000000000005</v>
      </c>
      <c r="G41" s="10">
        <f t="shared" si="14"/>
        <v>548.2714285714286</v>
      </c>
      <c r="H41" s="10">
        <f t="shared" si="15"/>
        <v>494.7</v>
      </c>
      <c r="I41" s="10">
        <f t="shared" si="16"/>
        <v>453.0333333333333</v>
      </c>
      <c r="J41" s="10">
        <f t="shared" si="17"/>
        <v>419.7</v>
      </c>
    </row>
    <row r="42" spans="1:10">
      <c r="A42" s="11">
        <f t="shared" si="8"/>
        <v>37000</v>
      </c>
      <c r="B42" s="10">
        <f t="shared" si="10"/>
        <v>1664.6916666666666</v>
      </c>
      <c r="C42" s="10">
        <f t="shared" si="7"/>
        <v>1150.8027777777779</v>
      </c>
      <c r="D42" s="10">
        <f t="shared" si="11"/>
        <v>893.85833333333323</v>
      </c>
      <c r="E42" s="10">
        <f t="shared" si="12"/>
        <v>739.69166666666672</v>
      </c>
      <c r="F42" s="10">
        <f t="shared" si="13"/>
        <v>636.91388888888889</v>
      </c>
      <c r="G42" s="10">
        <f t="shared" si="14"/>
        <v>563.50119047619046</v>
      </c>
      <c r="H42" s="10">
        <f t="shared" si="15"/>
        <v>508.44166666666666</v>
      </c>
      <c r="I42" s="10">
        <f t="shared" si="16"/>
        <v>465.61759259259259</v>
      </c>
      <c r="J42" s="10">
        <f t="shared" si="17"/>
        <v>431.35833333333335</v>
      </c>
    </row>
    <row r="43" spans="1:10">
      <c r="A43" s="11">
        <f t="shared" si="8"/>
        <v>38000</v>
      </c>
      <c r="B43" s="10">
        <f t="shared" si="10"/>
        <v>1709.6833333333334</v>
      </c>
      <c r="C43" s="10">
        <f t="shared" si="7"/>
        <v>1181.9055555555556</v>
      </c>
      <c r="D43" s="10">
        <f t="shared" si="11"/>
        <v>918.01666666666677</v>
      </c>
      <c r="E43" s="10">
        <f t="shared" si="12"/>
        <v>759.68333333333328</v>
      </c>
      <c r="F43" s="10">
        <f t="shared" si="13"/>
        <v>654.12777777777774</v>
      </c>
      <c r="G43" s="10">
        <f t="shared" si="14"/>
        <v>578.73095238095243</v>
      </c>
      <c r="H43" s="10">
        <f t="shared" si="15"/>
        <v>522.18333333333328</v>
      </c>
      <c r="I43" s="10">
        <f t="shared" si="16"/>
        <v>478.20185185185187</v>
      </c>
      <c r="J43" s="10">
        <f t="shared" si="17"/>
        <v>443.01666666666665</v>
      </c>
    </row>
    <row r="44" spans="1:10">
      <c r="A44" s="11">
        <f t="shared" si="8"/>
        <v>39000</v>
      </c>
      <c r="B44" s="10">
        <f t="shared" si="10"/>
        <v>1754.675</v>
      </c>
      <c r="C44" s="10">
        <f t="shared" si="7"/>
        <v>1213.0083333333334</v>
      </c>
      <c r="D44" s="10">
        <f t="shared" si="11"/>
        <v>942.17500000000007</v>
      </c>
      <c r="E44" s="10">
        <f t="shared" si="12"/>
        <v>779.67499999999995</v>
      </c>
      <c r="F44" s="10">
        <f t="shared" si="13"/>
        <v>671.3416666666667</v>
      </c>
      <c r="G44" s="10">
        <f t="shared" si="14"/>
        <v>593.96071428571429</v>
      </c>
      <c r="H44" s="10">
        <f t="shared" si="15"/>
        <v>535.92500000000007</v>
      </c>
      <c r="I44" s="10">
        <f t="shared" si="16"/>
        <v>490.78611111111104</v>
      </c>
      <c r="J44" s="10">
        <f t="shared" si="17"/>
        <v>454.67500000000001</v>
      </c>
    </row>
    <row r="45" spans="1:10">
      <c r="A45" s="11">
        <f t="shared" si="8"/>
        <v>40000</v>
      </c>
      <c r="B45" s="10">
        <f t="shared" si="10"/>
        <v>1799.6666666666667</v>
      </c>
      <c r="C45" s="10">
        <f t="shared" si="7"/>
        <v>1244.1111111111111</v>
      </c>
      <c r="D45" s="10">
        <f t="shared" si="11"/>
        <v>966.33333333333337</v>
      </c>
      <c r="E45" s="10">
        <f t="shared" si="12"/>
        <v>799.66666666666663</v>
      </c>
      <c r="F45" s="10">
        <f t="shared" si="13"/>
        <v>688.55555555555554</v>
      </c>
      <c r="G45" s="10">
        <f t="shared" si="14"/>
        <v>609.19047619047615</v>
      </c>
      <c r="H45" s="10">
        <f t="shared" si="15"/>
        <v>549.66666666666663</v>
      </c>
      <c r="I45" s="10">
        <f t="shared" si="16"/>
        <v>503.37037037037038</v>
      </c>
      <c r="J45" s="10">
        <f t="shared" si="17"/>
        <v>466.33333333333331</v>
      </c>
    </row>
    <row r="46" spans="1:10">
      <c r="A46" s="11">
        <f t="shared" si="8"/>
        <v>41000</v>
      </c>
      <c r="B46" s="10">
        <f t="shared" si="10"/>
        <v>1844.6583333333335</v>
      </c>
      <c r="C46" s="10">
        <f t="shared" si="7"/>
        <v>1275.2138888888887</v>
      </c>
      <c r="D46" s="10">
        <f t="shared" si="11"/>
        <v>990.49166666666667</v>
      </c>
      <c r="E46" s="10">
        <f t="shared" si="12"/>
        <v>819.6583333333333</v>
      </c>
      <c r="F46" s="10">
        <f t="shared" si="13"/>
        <v>705.7694444444445</v>
      </c>
      <c r="G46" s="10">
        <f t="shared" si="14"/>
        <v>624.42023809523812</v>
      </c>
      <c r="H46" s="10">
        <f t="shared" si="15"/>
        <v>563.4083333333333</v>
      </c>
      <c r="I46" s="10">
        <f t="shared" si="16"/>
        <v>515.95462962962961</v>
      </c>
      <c r="J46" s="10">
        <f t="shared" si="17"/>
        <v>477.99166666666667</v>
      </c>
    </row>
    <row r="47" spans="1:10">
      <c r="A47" s="11">
        <f t="shared" si="8"/>
        <v>42000</v>
      </c>
      <c r="B47" s="10">
        <f t="shared" si="10"/>
        <v>1889.6499999999999</v>
      </c>
      <c r="C47" s="10">
        <f t="shared" si="7"/>
        <v>1306.3166666666666</v>
      </c>
      <c r="D47" s="10">
        <f t="shared" si="11"/>
        <v>1014.65</v>
      </c>
      <c r="E47" s="10">
        <f t="shared" si="12"/>
        <v>839.65</v>
      </c>
      <c r="F47" s="10">
        <f t="shared" si="13"/>
        <v>722.98333333333335</v>
      </c>
      <c r="G47" s="10">
        <f t="shared" si="14"/>
        <v>639.65</v>
      </c>
      <c r="H47" s="10">
        <f t="shared" si="15"/>
        <v>577.15</v>
      </c>
      <c r="I47" s="10">
        <f t="shared" si="16"/>
        <v>528.53888888888889</v>
      </c>
      <c r="J47" s="10">
        <f t="shared" si="17"/>
        <v>489.65</v>
      </c>
    </row>
    <row r="48" spans="1:10">
      <c r="A48" s="11">
        <f t="shared" si="8"/>
        <v>43000</v>
      </c>
      <c r="B48" s="10">
        <f t="shared" si="10"/>
        <v>1934.6416666666667</v>
      </c>
      <c r="C48" s="10">
        <f t="shared" si="7"/>
        <v>1337.4194444444445</v>
      </c>
      <c r="D48" s="10">
        <f t="shared" si="11"/>
        <v>1038.8083333333334</v>
      </c>
      <c r="E48" s="10">
        <f t="shared" si="12"/>
        <v>859.64166666666665</v>
      </c>
      <c r="F48" s="10">
        <f t="shared" si="13"/>
        <v>740.19722222222219</v>
      </c>
      <c r="G48" s="10">
        <f t="shared" si="14"/>
        <v>654.87976190476195</v>
      </c>
      <c r="H48" s="10">
        <f t="shared" si="15"/>
        <v>590.89166666666665</v>
      </c>
      <c r="I48" s="10">
        <f t="shared" si="16"/>
        <v>541.12314814814818</v>
      </c>
      <c r="J48" s="10">
        <f t="shared" si="17"/>
        <v>501.30833333333334</v>
      </c>
    </row>
    <row r="49" spans="1:10">
      <c r="A49" s="11">
        <f t="shared" si="8"/>
        <v>44000</v>
      </c>
      <c r="B49" s="10">
        <f t="shared" si="10"/>
        <v>1979.6333333333332</v>
      </c>
      <c r="C49" s="10">
        <f t="shared" si="7"/>
        <v>1368.5222222222224</v>
      </c>
      <c r="D49" s="10">
        <f t="shared" si="11"/>
        <v>1062.9666666666667</v>
      </c>
      <c r="E49" s="10">
        <f t="shared" si="12"/>
        <v>879.63333333333333</v>
      </c>
      <c r="F49" s="10">
        <f t="shared" si="13"/>
        <v>757.41111111111104</v>
      </c>
      <c r="G49" s="10">
        <f t="shared" si="14"/>
        <v>670.10952380952381</v>
      </c>
      <c r="H49" s="10">
        <f t="shared" si="15"/>
        <v>604.63333333333333</v>
      </c>
      <c r="I49" s="10">
        <f t="shared" si="16"/>
        <v>553.70740740740735</v>
      </c>
      <c r="J49" s="10">
        <f t="shared" si="17"/>
        <v>512.9666666666667</v>
      </c>
    </row>
    <row r="50" spans="1:10">
      <c r="A50" s="11">
        <f t="shared" si="8"/>
        <v>45000</v>
      </c>
      <c r="B50" s="10">
        <f t="shared" si="10"/>
        <v>2024.625</v>
      </c>
      <c r="C50" s="10">
        <f t="shared" si="7"/>
        <v>1399.625</v>
      </c>
      <c r="D50" s="10">
        <f t="shared" si="11"/>
        <v>1087.125</v>
      </c>
      <c r="E50" s="10">
        <f t="shared" si="12"/>
        <v>899.625</v>
      </c>
      <c r="F50" s="10">
        <f t="shared" si="13"/>
        <v>774.625</v>
      </c>
      <c r="G50" s="10">
        <f t="shared" si="14"/>
        <v>685.33928571428567</v>
      </c>
      <c r="H50" s="10">
        <f t="shared" si="15"/>
        <v>618.375</v>
      </c>
      <c r="I50" s="10">
        <f t="shared" si="16"/>
        <v>566.29166666666663</v>
      </c>
      <c r="J50" s="10">
        <f t="shared" si="17"/>
        <v>524.625</v>
      </c>
    </row>
    <row r="51" spans="1:10">
      <c r="A51" s="11">
        <f t="shared" si="8"/>
        <v>46000</v>
      </c>
      <c r="B51" s="10">
        <f t="shared" si="10"/>
        <v>2069.6166666666668</v>
      </c>
      <c r="C51" s="10">
        <f t="shared" si="7"/>
        <v>1430.7277777777776</v>
      </c>
      <c r="D51" s="10">
        <f t="shared" si="11"/>
        <v>1111.2833333333333</v>
      </c>
      <c r="E51" s="10">
        <f t="shared" si="12"/>
        <v>919.61666666666667</v>
      </c>
      <c r="F51" s="10">
        <f t="shared" si="13"/>
        <v>791.83888888888896</v>
      </c>
      <c r="G51" s="10">
        <f t="shared" si="14"/>
        <v>700.56904761904764</v>
      </c>
      <c r="H51" s="10">
        <f t="shared" si="15"/>
        <v>632.11666666666667</v>
      </c>
      <c r="I51" s="10">
        <f t="shared" si="16"/>
        <v>578.87592592592591</v>
      </c>
      <c r="J51" s="10">
        <f t="shared" si="17"/>
        <v>536.2833333333333</v>
      </c>
    </row>
    <row r="52" spans="1:10">
      <c r="A52" s="11">
        <f t="shared" si="8"/>
        <v>47000</v>
      </c>
      <c r="B52" s="10">
        <f t="shared" si="10"/>
        <v>2114.6083333333331</v>
      </c>
      <c r="C52" s="10">
        <f t="shared" si="7"/>
        <v>1461.8305555555555</v>
      </c>
      <c r="D52" s="10">
        <f t="shared" si="11"/>
        <v>1135.4416666666666</v>
      </c>
      <c r="E52" s="10">
        <f t="shared" si="12"/>
        <v>939.60833333333335</v>
      </c>
      <c r="F52" s="10">
        <f t="shared" si="13"/>
        <v>809.05277777777781</v>
      </c>
      <c r="G52" s="10">
        <f t="shared" si="14"/>
        <v>715.7988095238095</v>
      </c>
      <c r="H52" s="10">
        <f t="shared" si="15"/>
        <v>645.85833333333335</v>
      </c>
      <c r="I52" s="10">
        <f t="shared" si="16"/>
        <v>591.4601851851852</v>
      </c>
      <c r="J52" s="10">
        <f t="shared" si="17"/>
        <v>547.94166666666672</v>
      </c>
    </row>
    <row r="53" spans="1:10">
      <c r="A53" s="11">
        <f t="shared" si="8"/>
        <v>48000</v>
      </c>
      <c r="B53" s="10">
        <f t="shared" si="10"/>
        <v>2159.6</v>
      </c>
      <c r="C53" s="10">
        <f t="shared" si="7"/>
        <v>1492.9333333333334</v>
      </c>
      <c r="D53" s="10">
        <f t="shared" si="11"/>
        <v>1159.6000000000001</v>
      </c>
      <c r="E53" s="10">
        <f t="shared" si="12"/>
        <v>959.6</v>
      </c>
      <c r="F53" s="10">
        <f t="shared" si="13"/>
        <v>826.26666666666665</v>
      </c>
      <c r="G53" s="10">
        <f t="shared" si="14"/>
        <v>731.02857142857147</v>
      </c>
      <c r="H53" s="10">
        <f t="shared" si="15"/>
        <v>659.6</v>
      </c>
      <c r="I53" s="10">
        <f t="shared" si="16"/>
        <v>604.04444444444448</v>
      </c>
      <c r="J53" s="10">
        <f t="shared" si="17"/>
        <v>559.6</v>
      </c>
    </row>
    <row r="54" spans="1:10">
      <c r="A54" s="11">
        <f t="shared" si="8"/>
        <v>49000</v>
      </c>
      <c r="B54" s="10">
        <f t="shared" si="10"/>
        <v>2204.5916666666667</v>
      </c>
      <c r="C54" s="10">
        <f t="shared" si="7"/>
        <v>1524.0361111111113</v>
      </c>
      <c r="D54" s="10">
        <f t="shared" si="11"/>
        <v>1183.7583333333334</v>
      </c>
      <c r="E54" s="10">
        <f t="shared" si="12"/>
        <v>979.5916666666667</v>
      </c>
      <c r="F54" s="10">
        <f t="shared" si="13"/>
        <v>843.4805555555555</v>
      </c>
      <c r="G54" s="10">
        <f t="shared" si="14"/>
        <v>746.25833333333333</v>
      </c>
      <c r="H54" s="10">
        <f t="shared" si="15"/>
        <v>673.3416666666667</v>
      </c>
      <c r="I54" s="10">
        <f t="shared" si="16"/>
        <v>616.62870370370365</v>
      </c>
      <c r="J54" s="10">
        <f t="shared" si="17"/>
        <v>571.25833333333333</v>
      </c>
    </row>
    <row r="55" spans="1:10">
      <c r="A55" s="11">
        <f t="shared" si="8"/>
        <v>50000</v>
      </c>
      <c r="B55" s="10">
        <f t="shared" si="10"/>
        <v>2249.5833333333335</v>
      </c>
      <c r="C55" s="10">
        <f t="shared" si="7"/>
        <v>1555.1388888888889</v>
      </c>
      <c r="D55" s="10">
        <f t="shared" si="11"/>
        <v>1207.9166666666667</v>
      </c>
      <c r="E55" s="10">
        <f t="shared" si="12"/>
        <v>999.58333333333337</v>
      </c>
      <c r="F55" s="10">
        <f t="shared" si="13"/>
        <v>860.69444444444446</v>
      </c>
      <c r="G55" s="10">
        <f t="shared" si="14"/>
        <v>761.48809523809518</v>
      </c>
      <c r="H55" s="10">
        <f t="shared" si="15"/>
        <v>687.08333333333337</v>
      </c>
      <c r="I55" s="10">
        <f t="shared" si="16"/>
        <v>629.21296296296293</v>
      </c>
      <c r="J55" s="10">
        <f t="shared" si="17"/>
        <v>582.91666666666663</v>
      </c>
    </row>
    <row r="56" spans="1:10">
      <c r="A56" s="11">
        <f t="shared" si="8"/>
        <v>51000</v>
      </c>
      <c r="B56" s="10">
        <f t="shared" si="10"/>
        <v>2294.5750000000003</v>
      </c>
      <c r="C56" s="10">
        <f t="shared" si="7"/>
        <v>1586.2416666666666</v>
      </c>
      <c r="D56" s="10">
        <f t="shared" si="11"/>
        <v>1232.075</v>
      </c>
      <c r="E56" s="10">
        <f t="shared" si="12"/>
        <v>1019.575</v>
      </c>
      <c r="F56" s="10">
        <f t="shared" si="13"/>
        <v>877.9083333333333</v>
      </c>
      <c r="G56" s="10">
        <f t="shared" si="14"/>
        <v>776.71785714285716</v>
      </c>
      <c r="H56" s="10">
        <f t="shared" si="15"/>
        <v>700.82499999999993</v>
      </c>
      <c r="I56" s="10">
        <f t="shared" si="16"/>
        <v>641.79722222222233</v>
      </c>
      <c r="J56" s="10">
        <f t="shared" si="17"/>
        <v>594.57500000000005</v>
      </c>
    </row>
    <row r="57" spans="1:10">
      <c r="A57" s="11">
        <f t="shared" si="8"/>
        <v>52000</v>
      </c>
      <c r="B57" s="10">
        <f t="shared" si="10"/>
        <v>2339.5666666666666</v>
      </c>
      <c r="C57" s="10">
        <f t="shared" si="7"/>
        <v>1617.3444444444444</v>
      </c>
      <c r="D57" s="10">
        <f t="shared" si="11"/>
        <v>1256.2333333333333</v>
      </c>
      <c r="E57" s="10">
        <f t="shared" si="12"/>
        <v>1039.5666666666666</v>
      </c>
      <c r="F57" s="10">
        <f t="shared" si="13"/>
        <v>895.12222222222226</v>
      </c>
      <c r="G57" s="10">
        <f t="shared" si="14"/>
        <v>791.94761904761913</v>
      </c>
      <c r="H57" s="10">
        <f t="shared" si="15"/>
        <v>714.56666666666661</v>
      </c>
      <c r="I57" s="10">
        <f t="shared" si="16"/>
        <v>654.3814814814815</v>
      </c>
      <c r="J57" s="10">
        <f t="shared" si="17"/>
        <v>606.23333333333335</v>
      </c>
    </row>
    <row r="58" spans="1:10">
      <c r="A58" s="11">
        <f t="shared" si="8"/>
        <v>53000</v>
      </c>
      <c r="B58" s="10">
        <f t="shared" si="10"/>
        <v>2384.5583333333334</v>
      </c>
      <c r="C58" s="10">
        <f t="shared" si="7"/>
        <v>1648.4472222222221</v>
      </c>
      <c r="D58" s="10">
        <f t="shared" si="11"/>
        <v>1280.3916666666667</v>
      </c>
      <c r="E58" s="10">
        <f t="shared" si="12"/>
        <v>1059.5583333333334</v>
      </c>
      <c r="F58" s="10">
        <f t="shared" si="13"/>
        <v>912.33611111111111</v>
      </c>
      <c r="G58" s="10">
        <f t="shared" si="14"/>
        <v>807.17738095238087</v>
      </c>
      <c r="H58" s="10">
        <f t="shared" si="15"/>
        <v>728.30833333333339</v>
      </c>
      <c r="I58" s="10">
        <f t="shared" si="16"/>
        <v>666.96574074074078</v>
      </c>
      <c r="J58" s="10">
        <f t="shared" si="17"/>
        <v>617.89166666666665</v>
      </c>
    </row>
    <row r="59" spans="1:10">
      <c r="A59" s="11">
        <f t="shared" si="8"/>
        <v>54000</v>
      </c>
      <c r="B59" s="10">
        <f t="shared" si="10"/>
        <v>2429.5499999999997</v>
      </c>
      <c r="C59" s="10">
        <f t="shared" si="7"/>
        <v>1679.5500000000002</v>
      </c>
      <c r="D59" s="10">
        <f t="shared" si="11"/>
        <v>1304.55</v>
      </c>
      <c r="E59" s="10">
        <f t="shared" si="12"/>
        <v>1079.55</v>
      </c>
      <c r="F59" s="10">
        <f t="shared" si="13"/>
        <v>929.55000000000007</v>
      </c>
      <c r="G59" s="10">
        <f t="shared" si="14"/>
        <v>822.40714285714284</v>
      </c>
      <c r="H59" s="10">
        <f t="shared" si="15"/>
        <v>742.05000000000007</v>
      </c>
      <c r="I59" s="10">
        <f t="shared" si="16"/>
        <v>679.55</v>
      </c>
      <c r="J59" s="10">
        <f t="shared" si="17"/>
        <v>629.54999999999995</v>
      </c>
    </row>
    <row r="60" spans="1:10">
      <c r="A60" s="11">
        <f t="shared" si="8"/>
        <v>55000</v>
      </c>
      <c r="B60" s="10">
        <f t="shared" si="10"/>
        <v>2474.5416666666665</v>
      </c>
      <c r="C60" s="10">
        <f t="shared" si="7"/>
        <v>1710.6527777777778</v>
      </c>
      <c r="D60" s="10">
        <f t="shared" si="11"/>
        <v>1328.7083333333333</v>
      </c>
      <c r="E60" s="10">
        <f t="shared" si="12"/>
        <v>1099.5416666666667</v>
      </c>
      <c r="F60" s="10">
        <f t="shared" si="13"/>
        <v>946.76388888888891</v>
      </c>
      <c r="G60" s="10">
        <f t="shared" si="14"/>
        <v>837.63690476190482</v>
      </c>
      <c r="H60" s="10">
        <f t="shared" si="15"/>
        <v>755.79166666666663</v>
      </c>
      <c r="I60" s="10">
        <f t="shared" si="16"/>
        <v>692.13425925925924</v>
      </c>
      <c r="J60" s="10">
        <f t="shared" si="17"/>
        <v>641.20833333333337</v>
      </c>
    </row>
    <row r="61" spans="1:10">
      <c r="A61" s="11">
        <f t="shared" si="8"/>
        <v>56000</v>
      </c>
      <c r="B61" s="10">
        <f t="shared" si="10"/>
        <v>2519.5333333333333</v>
      </c>
      <c r="C61" s="10">
        <f t="shared" si="7"/>
        <v>1741.7555555555555</v>
      </c>
      <c r="D61" s="10">
        <f t="shared" si="11"/>
        <v>1352.8666666666666</v>
      </c>
      <c r="E61" s="10">
        <f t="shared" si="12"/>
        <v>1119.5333333333333</v>
      </c>
      <c r="F61" s="10">
        <f t="shared" si="13"/>
        <v>963.97777777777765</v>
      </c>
      <c r="G61" s="10">
        <f t="shared" si="14"/>
        <v>852.86666666666667</v>
      </c>
      <c r="H61" s="10">
        <f t="shared" si="15"/>
        <v>769.5333333333333</v>
      </c>
      <c r="I61" s="10">
        <f t="shared" si="16"/>
        <v>704.71851851851852</v>
      </c>
      <c r="J61" s="10">
        <f t="shared" si="17"/>
        <v>652.86666666666667</v>
      </c>
    </row>
    <row r="62" spans="1:10">
      <c r="A62" s="11">
        <f t="shared" si="8"/>
        <v>57000</v>
      </c>
      <c r="B62" s="10">
        <f t="shared" si="10"/>
        <v>2564.5250000000001</v>
      </c>
      <c r="C62" s="10">
        <f t="shared" si="7"/>
        <v>1772.8583333333333</v>
      </c>
      <c r="D62" s="10">
        <f t="shared" si="11"/>
        <v>1377.0249999999999</v>
      </c>
      <c r="E62" s="10">
        <f t="shared" si="12"/>
        <v>1139.5250000000001</v>
      </c>
      <c r="F62" s="10">
        <f t="shared" si="13"/>
        <v>981.19166666666672</v>
      </c>
      <c r="G62" s="10">
        <f t="shared" si="14"/>
        <v>868.09642857142865</v>
      </c>
      <c r="H62" s="10">
        <f t="shared" si="15"/>
        <v>783.27499999999998</v>
      </c>
      <c r="I62" s="10">
        <f t="shared" si="16"/>
        <v>717.30277777777781</v>
      </c>
      <c r="J62" s="10">
        <f t="shared" si="17"/>
        <v>664.52499999999998</v>
      </c>
    </row>
    <row r="63" spans="1:10">
      <c r="A63" s="11">
        <f t="shared" si="8"/>
        <v>58000</v>
      </c>
      <c r="B63" s="10">
        <f t="shared" si="10"/>
        <v>2609.5166666666669</v>
      </c>
      <c r="C63" s="10">
        <f t="shared" si="7"/>
        <v>1803.961111111111</v>
      </c>
      <c r="D63" s="10">
        <f t="shared" si="11"/>
        <v>1401.1833333333334</v>
      </c>
      <c r="E63" s="10">
        <f t="shared" si="12"/>
        <v>1159.5166666666667</v>
      </c>
      <c r="F63" s="10">
        <f t="shared" si="13"/>
        <v>998.40555555555557</v>
      </c>
      <c r="G63" s="10">
        <f t="shared" si="14"/>
        <v>883.32619047619039</v>
      </c>
      <c r="H63" s="10">
        <f t="shared" si="15"/>
        <v>797.01666666666677</v>
      </c>
      <c r="I63" s="10">
        <f t="shared" si="16"/>
        <v>729.88703703703709</v>
      </c>
      <c r="J63" s="10">
        <f t="shared" si="17"/>
        <v>676.18333333333328</v>
      </c>
    </row>
    <row r="64" spans="1:10">
      <c r="A64" s="11">
        <f t="shared" si="8"/>
        <v>59000</v>
      </c>
      <c r="B64" s="10">
        <f t="shared" si="10"/>
        <v>2654.5083333333332</v>
      </c>
      <c r="C64" s="10">
        <f t="shared" si="7"/>
        <v>1835.0638888888889</v>
      </c>
      <c r="D64" s="10">
        <f t="shared" si="11"/>
        <v>1425.3416666666665</v>
      </c>
      <c r="E64" s="10">
        <f t="shared" si="12"/>
        <v>1179.5083333333334</v>
      </c>
      <c r="F64" s="10">
        <f t="shared" si="13"/>
        <v>1015.6194444444445</v>
      </c>
      <c r="G64" s="10">
        <f t="shared" si="14"/>
        <v>898.55595238095236</v>
      </c>
      <c r="H64" s="10">
        <f t="shared" si="15"/>
        <v>810.75833333333333</v>
      </c>
      <c r="I64" s="10">
        <f t="shared" si="16"/>
        <v>742.47129629629626</v>
      </c>
      <c r="J64" s="10">
        <f t="shared" si="17"/>
        <v>687.8416666666667</v>
      </c>
    </row>
    <row r="65" spans="1:10">
      <c r="A65" s="11">
        <f t="shared" si="8"/>
        <v>60000</v>
      </c>
      <c r="B65" s="10">
        <f t="shared" si="10"/>
        <v>2699.5</v>
      </c>
      <c r="C65" s="10">
        <f t="shared" si="7"/>
        <v>1866.1666666666667</v>
      </c>
      <c r="D65" s="10">
        <f t="shared" si="11"/>
        <v>1449.5</v>
      </c>
      <c r="E65" s="10">
        <f t="shared" si="12"/>
        <v>1199.5</v>
      </c>
      <c r="F65" s="10">
        <f t="shared" si="13"/>
        <v>1032.8333333333333</v>
      </c>
      <c r="G65" s="10">
        <f t="shared" si="14"/>
        <v>913.78571428571433</v>
      </c>
      <c r="H65" s="10">
        <f t="shared" si="15"/>
        <v>824.5</v>
      </c>
      <c r="I65" s="10">
        <f t="shared" si="16"/>
        <v>755.05555555555554</v>
      </c>
      <c r="J65" s="10">
        <f t="shared" si="17"/>
        <v>699.5</v>
      </c>
    </row>
    <row r="66" spans="1:10">
      <c r="A66" s="11">
        <f t="shared" si="8"/>
        <v>61000</v>
      </c>
      <c r="B66" s="10">
        <f t="shared" si="10"/>
        <v>2744.4916666666668</v>
      </c>
      <c r="C66" s="10">
        <f t="shared" si="7"/>
        <v>1897.2694444444444</v>
      </c>
      <c r="D66" s="10">
        <f t="shared" si="11"/>
        <v>1473.6583333333335</v>
      </c>
      <c r="E66" s="10">
        <f t="shared" si="12"/>
        <v>1219.4916666666666</v>
      </c>
      <c r="F66" s="10">
        <f t="shared" si="13"/>
        <v>1050.0472222222222</v>
      </c>
      <c r="G66" s="10">
        <f t="shared" si="14"/>
        <v>929.01547619047619</v>
      </c>
      <c r="H66" s="10">
        <f t="shared" si="15"/>
        <v>838.24166666666667</v>
      </c>
      <c r="I66" s="10">
        <f t="shared" si="16"/>
        <v>767.63981481481483</v>
      </c>
      <c r="J66" s="10">
        <f t="shared" si="17"/>
        <v>711.1583333333333</v>
      </c>
    </row>
    <row r="67" spans="1:10">
      <c r="A67" s="11">
        <f t="shared" si="8"/>
        <v>62000</v>
      </c>
      <c r="B67" s="10">
        <f t="shared" si="10"/>
        <v>2789.4833333333336</v>
      </c>
      <c r="C67" s="10">
        <f t="shared" si="7"/>
        <v>1928.372222222222</v>
      </c>
      <c r="D67" s="10">
        <f t="shared" si="11"/>
        <v>1497.8166666666666</v>
      </c>
      <c r="E67" s="10">
        <f t="shared" si="12"/>
        <v>1239.4833333333333</v>
      </c>
      <c r="F67" s="10">
        <f t="shared" si="13"/>
        <v>1067.2611111111112</v>
      </c>
      <c r="G67" s="10">
        <f t="shared" si="14"/>
        <v>944.24523809523816</v>
      </c>
      <c r="H67" s="10">
        <f t="shared" si="15"/>
        <v>851.98333333333323</v>
      </c>
      <c r="I67" s="10">
        <f t="shared" si="16"/>
        <v>780.224074074074</v>
      </c>
      <c r="J67" s="10">
        <f t="shared" si="17"/>
        <v>722.81666666666672</v>
      </c>
    </row>
    <row r="68" spans="1:10">
      <c r="A68" s="11">
        <f t="shared" si="8"/>
        <v>63000</v>
      </c>
      <c r="B68" s="10">
        <f t="shared" si="10"/>
        <v>2834.4749999999999</v>
      </c>
      <c r="C68" s="10">
        <f t="shared" si="7"/>
        <v>1959.4750000000001</v>
      </c>
      <c r="D68" s="10">
        <f t="shared" si="11"/>
        <v>1521.9750000000001</v>
      </c>
      <c r="E68" s="10">
        <f t="shared" si="12"/>
        <v>1259.4749999999999</v>
      </c>
      <c r="F68" s="10">
        <f t="shared" si="13"/>
        <v>1084.4749999999999</v>
      </c>
      <c r="G68" s="10">
        <f t="shared" si="14"/>
        <v>959.47499999999991</v>
      </c>
      <c r="H68" s="10">
        <f t="shared" si="15"/>
        <v>865.72500000000002</v>
      </c>
      <c r="I68" s="10">
        <f t="shared" si="16"/>
        <v>792.80833333333339</v>
      </c>
      <c r="J68" s="10">
        <f t="shared" si="17"/>
        <v>734.47500000000002</v>
      </c>
    </row>
    <row r="69" spans="1:10">
      <c r="A69" s="11">
        <f t="shared" si="8"/>
        <v>64000</v>
      </c>
      <c r="B69" s="10">
        <f t="shared" si="10"/>
        <v>2879.4666666666667</v>
      </c>
      <c r="C69" s="10">
        <f t="shared" si="7"/>
        <v>1990.5777777777778</v>
      </c>
      <c r="D69" s="10">
        <f t="shared" si="11"/>
        <v>1546.1333333333332</v>
      </c>
      <c r="E69" s="10">
        <f t="shared" si="12"/>
        <v>1279.4666666666667</v>
      </c>
      <c r="F69" s="10">
        <f t="shared" si="13"/>
        <v>1101.6888888888889</v>
      </c>
      <c r="G69" s="10">
        <f t="shared" si="14"/>
        <v>974.70476190476188</v>
      </c>
      <c r="H69" s="10">
        <f t="shared" si="15"/>
        <v>879.4666666666667</v>
      </c>
      <c r="I69" s="10">
        <f t="shared" si="16"/>
        <v>805.39259259259256</v>
      </c>
      <c r="J69" s="10">
        <f t="shared" si="17"/>
        <v>746.13333333333333</v>
      </c>
    </row>
    <row r="70" spans="1:10">
      <c r="A70" s="11">
        <f t="shared" si="8"/>
        <v>65000</v>
      </c>
      <c r="B70" s="10">
        <f t="shared" si="10"/>
        <v>2924.4583333333335</v>
      </c>
      <c r="C70" s="10">
        <f t="shared" si="7"/>
        <v>2021.6805555555557</v>
      </c>
      <c r="D70" s="10">
        <f t="shared" si="11"/>
        <v>1570.2916666666667</v>
      </c>
      <c r="E70" s="10">
        <f t="shared" si="12"/>
        <v>1299.4583333333333</v>
      </c>
      <c r="F70" s="10">
        <f t="shared" si="13"/>
        <v>1118.9027777777778</v>
      </c>
      <c r="G70" s="10">
        <f t="shared" si="14"/>
        <v>989.93452380952385</v>
      </c>
      <c r="H70" s="10">
        <f t="shared" si="15"/>
        <v>893.20833333333337</v>
      </c>
      <c r="I70" s="10">
        <f t="shared" si="16"/>
        <v>817.97685185185185</v>
      </c>
      <c r="J70" s="10">
        <f t="shared" si="17"/>
        <v>757.79166666666663</v>
      </c>
    </row>
    <row r="71" spans="1:10">
      <c r="A71" s="11">
        <f t="shared" si="8"/>
        <v>66000</v>
      </c>
      <c r="B71" s="10">
        <f t="shared" si="10"/>
        <v>2969.4500000000003</v>
      </c>
      <c r="C71" s="10">
        <f t="shared" si="7"/>
        <v>2052.7833333333333</v>
      </c>
      <c r="D71" s="10">
        <f t="shared" ref="D71:D105" si="18">(A71*$E$6*$D$5+A71)/$D$5</f>
        <v>1594.45</v>
      </c>
      <c r="E71" s="10">
        <f t="shared" ref="E71:E105" si="19">(A71*$E$6*$E$5+A71)/$E$5</f>
        <v>1319.45</v>
      </c>
      <c r="F71" s="10">
        <f t="shared" ref="F71:F105" si="20">(A71*$E$6*$F$5+A71)/$F$5</f>
        <v>1136.1166666666666</v>
      </c>
      <c r="G71" s="10">
        <f t="shared" ref="G71:G105" si="21">(A71*$E$6*$G$5+A71)/$G$5</f>
        <v>1005.1642857142857</v>
      </c>
      <c r="H71" s="10">
        <f t="shared" ref="H71:H105" si="22">(A71*$E$6*$H$5+A71)/$H$5</f>
        <v>906.94999999999993</v>
      </c>
      <c r="I71" s="10">
        <f t="shared" ref="I71:I105" si="23">(A71*$E$6*$I$5+A71)/$I$5</f>
        <v>830.56111111111113</v>
      </c>
      <c r="J71" s="10">
        <f t="shared" ref="J71:J105" si="24">(A71*$E$6*$J$5+A71)/$J$5</f>
        <v>769.45</v>
      </c>
    </row>
    <row r="72" spans="1:10">
      <c r="A72" s="11">
        <f t="shared" si="8"/>
        <v>67000</v>
      </c>
      <c r="B72" s="10">
        <f t="shared" si="10"/>
        <v>3014.4416666666671</v>
      </c>
      <c r="C72" s="10">
        <f t="shared" si="7"/>
        <v>2083.8861111111109</v>
      </c>
      <c r="D72" s="10">
        <f t="shared" si="18"/>
        <v>1618.6083333333333</v>
      </c>
      <c r="E72" s="10">
        <f t="shared" si="19"/>
        <v>1339.4416666666666</v>
      </c>
      <c r="F72" s="10">
        <f t="shared" si="20"/>
        <v>1153.3305555555555</v>
      </c>
      <c r="G72" s="10">
        <f t="shared" si="21"/>
        <v>1020.3940476190477</v>
      </c>
      <c r="H72" s="10">
        <f t="shared" si="22"/>
        <v>920.69166666666661</v>
      </c>
      <c r="I72" s="10">
        <f t="shared" si="23"/>
        <v>843.1453703703703</v>
      </c>
      <c r="J72" s="10">
        <f t="shared" si="24"/>
        <v>781.10833333333335</v>
      </c>
    </row>
    <row r="73" spans="1:10">
      <c r="A73" s="11">
        <f t="shared" si="8"/>
        <v>68000</v>
      </c>
      <c r="B73" s="10">
        <f t="shared" si="10"/>
        <v>3059.4333333333329</v>
      </c>
      <c r="C73" s="10">
        <f t="shared" si="7"/>
        <v>2114.9888888888891</v>
      </c>
      <c r="D73" s="10">
        <f t="shared" si="18"/>
        <v>1642.7666666666667</v>
      </c>
      <c r="E73" s="10">
        <f t="shared" si="19"/>
        <v>1359.4333333333334</v>
      </c>
      <c r="F73" s="10">
        <f t="shared" si="20"/>
        <v>1170.5444444444445</v>
      </c>
      <c r="G73" s="10">
        <f t="shared" si="21"/>
        <v>1035.6238095238095</v>
      </c>
      <c r="H73" s="10">
        <f t="shared" si="22"/>
        <v>934.43333333333339</v>
      </c>
      <c r="I73" s="10">
        <f t="shared" si="23"/>
        <v>855.7296296296297</v>
      </c>
      <c r="J73" s="10">
        <f t="shared" si="24"/>
        <v>792.76666666666665</v>
      </c>
    </row>
    <row r="74" spans="1:10">
      <c r="A74" s="11">
        <f t="shared" si="8"/>
        <v>69000</v>
      </c>
      <c r="B74" s="10">
        <f t="shared" si="10"/>
        <v>3104.4249999999997</v>
      </c>
      <c r="C74" s="10">
        <f t="shared" si="7"/>
        <v>2146.0916666666667</v>
      </c>
      <c r="D74" s="10">
        <f t="shared" si="18"/>
        <v>1666.925</v>
      </c>
      <c r="E74" s="10">
        <f t="shared" si="19"/>
        <v>1379.425</v>
      </c>
      <c r="F74" s="10">
        <f t="shared" si="20"/>
        <v>1187.7583333333334</v>
      </c>
      <c r="G74" s="10">
        <f t="shared" si="21"/>
        <v>1050.8535714285713</v>
      </c>
      <c r="H74" s="10">
        <f t="shared" si="22"/>
        <v>948.17500000000007</v>
      </c>
      <c r="I74" s="10">
        <f t="shared" si="23"/>
        <v>868.31388888888887</v>
      </c>
      <c r="J74" s="10">
        <f t="shared" si="24"/>
        <v>804.42499999999995</v>
      </c>
    </row>
    <row r="75" spans="1:10">
      <c r="A75" s="11">
        <f t="shared" si="8"/>
        <v>70000</v>
      </c>
      <c r="B75" s="10">
        <f t="shared" si="10"/>
        <v>3149.4166666666665</v>
      </c>
      <c r="C75" s="10">
        <f t="shared" ref="C75:C105" si="25">(A75*$B$6*$C$5+A75)/$C$5</f>
        <v>2177.1944444444443</v>
      </c>
      <c r="D75" s="10">
        <f t="shared" si="18"/>
        <v>1691.0833333333333</v>
      </c>
      <c r="E75" s="10">
        <f t="shared" si="19"/>
        <v>1399.4166666666667</v>
      </c>
      <c r="F75" s="10">
        <f t="shared" si="20"/>
        <v>1204.9722222222222</v>
      </c>
      <c r="G75" s="10">
        <f t="shared" si="21"/>
        <v>1066.0833333333333</v>
      </c>
      <c r="H75" s="10">
        <f t="shared" si="22"/>
        <v>961.91666666666663</v>
      </c>
      <c r="I75" s="10">
        <f t="shared" si="23"/>
        <v>880.89814814814815</v>
      </c>
      <c r="J75" s="10">
        <f t="shared" si="24"/>
        <v>816.08333333333337</v>
      </c>
    </row>
    <row r="76" spans="1:10">
      <c r="A76" s="11">
        <f t="shared" si="8"/>
        <v>71000</v>
      </c>
      <c r="B76" s="10">
        <f t="shared" si="10"/>
        <v>3194.4083333333333</v>
      </c>
      <c r="C76" s="10">
        <f t="shared" si="25"/>
        <v>2208.297222222222</v>
      </c>
      <c r="D76" s="10">
        <f t="shared" si="18"/>
        <v>1715.2416666666668</v>
      </c>
      <c r="E76" s="10">
        <f t="shared" si="19"/>
        <v>1419.4083333333333</v>
      </c>
      <c r="F76" s="10">
        <f t="shared" si="20"/>
        <v>1222.1861111111111</v>
      </c>
      <c r="G76" s="10">
        <f t="shared" si="21"/>
        <v>1081.3130952380952</v>
      </c>
      <c r="H76" s="10">
        <f t="shared" si="22"/>
        <v>975.6583333333333</v>
      </c>
      <c r="I76" s="10">
        <f t="shared" si="23"/>
        <v>893.48240740740744</v>
      </c>
      <c r="J76" s="10">
        <f t="shared" si="24"/>
        <v>827.74166666666667</v>
      </c>
    </row>
    <row r="77" spans="1:10">
      <c r="A77" s="11">
        <f t="shared" si="8"/>
        <v>72000</v>
      </c>
      <c r="B77" s="10">
        <f t="shared" si="10"/>
        <v>3239.4</v>
      </c>
      <c r="C77" s="10">
        <f t="shared" si="25"/>
        <v>2239.3999999999996</v>
      </c>
      <c r="D77" s="10">
        <f t="shared" si="18"/>
        <v>1739.3999999999999</v>
      </c>
      <c r="E77" s="10">
        <f t="shared" si="19"/>
        <v>1439.4</v>
      </c>
      <c r="F77" s="10">
        <f t="shared" si="20"/>
        <v>1239.4000000000001</v>
      </c>
      <c r="G77" s="10">
        <f t="shared" si="21"/>
        <v>1096.5428571428572</v>
      </c>
      <c r="H77" s="10">
        <f t="shared" si="22"/>
        <v>989.4</v>
      </c>
      <c r="I77" s="10">
        <f t="shared" si="23"/>
        <v>906.06666666666661</v>
      </c>
      <c r="J77" s="10">
        <f t="shared" si="24"/>
        <v>839.4</v>
      </c>
    </row>
    <row r="78" spans="1:10">
      <c r="A78" s="11">
        <f t="shared" si="8"/>
        <v>73000</v>
      </c>
      <c r="B78" s="10">
        <f t="shared" si="10"/>
        <v>3284.3916666666664</v>
      </c>
      <c r="C78" s="10">
        <f t="shared" si="25"/>
        <v>2270.5027777777777</v>
      </c>
      <c r="D78" s="10">
        <f t="shared" si="18"/>
        <v>1763.5583333333334</v>
      </c>
      <c r="E78" s="10">
        <f t="shared" si="19"/>
        <v>1459.3916666666667</v>
      </c>
      <c r="F78" s="10">
        <f t="shared" si="20"/>
        <v>1256.6138888888888</v>
      </c>
      <c r="G78" s="10">
        <f t="shared" si="21"/>
        <v>1111.7726190476189</v>
      </c>
      <c r="H78" s="10">
        <f t="shared" si="22"/>
        <v>1003.1416666666668</v>
      </c>
      <c r="I78" s="10">
        <f t="shared" si="23"/>
        <v>918.650925925926</v>
      </c>
      <c r="J78" s="10">
        <f t="shared" si="24"/>
        <v>851.05833333333328</v>
      </c>
    </row>
    <row r="79" spans="1:10">
      <c r="A79" s="11">
        <f t="shared" si="8"/>
        <v>74000</v>
      </c>
      <c r="B79" s="10">
        <f t="shared" si="10"/>
        <v>3329.3833333333332</v>
      </c>
      <c r="C79" s="10">
        <f t="shared" si="25"/>
        <v>2301.6055555555558</v>
      </c>
      <c r="D79" s="10">
        <f t="shared" si="18"/>
        <v>1787.7166666666665</v>
      </c>
      <c r="E79" s="10">
        <f t="shared" si="19"/>
        <v>1479.3833333333334</v>
      </c>
      <c r="F79" s="10">
        <f t="shared" si="20"/>
        <v>1273.8277777777778</v>
      </c>
      <c r="G79" s="10">
        <f t="shared" si="21"/>
        <v>1127.0023809523809</v>
      </c>
      <c r="H79" s="10">
        <f t="shared" si="22"/>
        <v>1016.8833333333333</v>
      </c>
      <c r="I79" s="10">
        <f t="shared" si="23"/>
        <v>931.23518518518517</v>
      </c>
      <c r="J79" s="10">
        <f t="shared" si="24"/>
        <v>862.7166666666667</v>
      </c>
    </row>
    <row r="80" spans="1:10">
      <c r="A80" s="11">
        <f t="shared" si="8"/>
        <v>75000</v>
      </c>
      <c r="B80" s="10">
        <f t="shared" si="10"/>
        <v>3374.375</v>
      </c>
      <c r="C80" s="10">
        <f t="shared" si="25"/>
        <v>2332.7083333333335</v>
      </c>
      <c r="D80" s="10">
        <f t="shared" si="18"/>
        <v>1811.875</v>
      </c>
      <c r="E80" s="10">
        <f t="shared" si="19"/>
        <v>1499.375</v>
      </c>
      <c r="F80" s="10">
        <f t="shared" si="20"/>
        <v>1291.0416666666667</v>
      </c>
      <c r="G80" s="10">
        <f t="shared" si="21"/>
        <v>1142.2321428571429</v>
      </c>
      <c r="H80" s="10">
        <f t="shared" si="22"/>
        <v>1030.625</v>
      </c>
      <c r="I80" s="10">
        <f t="shared" si="23"/>
        <v>943.81944444444446</v>
      </c>
      <c r="J80" s="10">
        <f t="shared" si="24"/>
        <v>874.375</v>
      </c>
    </row>
    <row r="81" spans="1:10">
      <c r="A81" s="11">
        <f t="shared" si="8"/>
        <v>76000</v>
      </c>
      <c r="B81" s="10">
        <f t="shared" si="10"/>
        <v>3419.3666666666668</v>
      </c>
      <c r="C81" s="10">
        <f t="shared" si="25"/>
        <v>2363.8111111111111</v>
      </c>
      <c r="D81" s="10">
        <f t="shared" si="18"/>
        <v>1836.0333333333335</v>
      </c>
      <c r="E81" s="10">
        <f t="shared" si="19"/>
        <v>1519.3666666666666</v>
      </c>
      <c r="F81" s="10">
        <f t="shared" si="20"/>
        <v>1308.2555555555555</v>
      </c>
      <c r="G81" s="10">
        <f t="shared" si="21"/>
        <v>1157.4619047619049</v>
      </c>
      <c r="H81" s="10">
        <f t="shared" si="22"/>
        <v>1044.3666666666666</v>
      </c>
      <c r="I81" s="10">
        <f t="shared" si="23"/>
        <v>956.40370370370374</v>
      </c>
      <c r="J81" s="10">
        <f t="shared" si="24"/>
        <v>886.0333333333333</v>
      </c>
    </row>
    <row r="82" spans="1:10">
      <c r="A82" s="11">
        <f t="shared" si="8"/>
        <v>77000</v>
      </c>
      <c r="B82" s="10">
        <f t="shared" si="10"/>
        <v>3464.3583333333336</v>
      </c>
      <c r="C82" s="10">
        <f t="shared" si="25"/>
        <v>2394.9138888888888</v>
      </c>
      <c r="D82" s="10">
        <f t="shared" si="18"/>
        <v>1860.1916666666666</v>
      </c>
      <c r="E82" s="10">
        <f t="shared" si="19"/>
        <v>1539.3583333333333</v>
      </c>
      <c r="F82" s="10">
        <f t="shared" si="20"/>
        <v>1325.4694444444444</v>
      </c>
      <c r="G82" s="10">
        <f t="shared" si="21"/>
        <v>1172.6916666666668</v>
      </c>
      <c r="H82" s="10">
        <f t="shared" si="22"/>
        <v>1058.1083333333333</v>
      </c>
      <c r="I82" s="10">
        <f t="shared" si="23"/>
        <v>968.98796296296291</v>
      </c>
      <c r="J82" s="10">
        <f t="shared" si="24"/>
        <v>897.69166666666672</v>
      </c>
    </row>
    <row r="83" spans="1:10">
      <c r="A83" s="11">
        <f t="shared" si="8"/>
        <v>78000</v>
      </c>
      <c r="B83" s="10">
        <f t="shared" si="10"/>
        <v>3509.35</v>
      </c>
      <c r="C83" s="10">
        <f t="shared" si="25"/>
        <v>2426.0166666666669</v>
      </c>
      <c r="D83" s="10">
        <f t="shared" si="18"/>
        <v>1884.3500000000001</v>
      </c>
      <c r="E83" s="10">
        <f t="shared" si="19"/>
        <v>1559.35</v>
      </c>
      <c r="F83" s="10">
        <f t="shared" si="20"/>
        <v>1342.6833333333334</v>
      </c>
      <c r="G83" s="10">
        <f t="shared" si="21"/>
        <v>1187.9214285714286</v>
      </c>
      <c r="H83" s="10">
        <f t="shared" si="22"/>
        <v>1071.8500000000001</v>
      </c>
      <c r="I83" s="10">
        <f t="shared" si="23"/>
        <v>981.57222222222208</v>
      </c>
      <c r="J83" s="10">
        <f t="shared" si="24"/>
        <v>909.35</v>
      </c>
    </row>
    <row r="84" spans="1:10">
      <c r="A84" s="11">
        <f t="shared" si="8"/>
        <v>79000</v>
      </c>
      <c r="B84" s="10">
        <f t="shared" si="10"/>
        <v>3554.3416666666667</v>
      </c>
      <c r="C84" s="10">
        <f t="shared" si="25"/>
        <v>2457.1194444444445</v>
      </c>
      <c r="D84" s="10">
        <f t="shared" si="18"/>
        <v>1908.5083333333332</v>
      </c>
      <c r="E84" s="10">
        <f t="shared" si="19"/>
        <v>1579.3416666666667</v>
      </c>
      <c r="F84" s="10">
        <f t="shared" si="20"/>
        <v>1359.8972222222224</v>
      </c>
      <c r="G84" s="10">
        <f t="shared" si="21"/>
        <v>1203.1511904761905</v>
      </c>
      <c r="H84" s="10">
        <f t="shared" si="22"/>
        <v>1085.5916666666667</v>
      </c>
      <c r="I84" s="10">
        <f t="shared" si="23"/>
        <v>994.15648148148148</v>
      </c>
      <c r="J84" s="10">
        <f t="shared" si="24"/>
        <v>921.00833333333333</v>
      </c>
    </row>
    <row r="85" spans="1:10">
      <c r="A85" s="11">
        <f t="shared" si="8"/>
        <v>80000</v>
      </c>
      <c r="B85" s="10">
        <f t="shared" si="10"/>
        <v>3599.3333333333335</v>
      </c>
      <c r="C85" s="10">
        <f t="shared" si="25"/>
        <v>2488.2222222222222</v>
      </c>
      <c r="D85" s="10">
        <f t="shared" si="18"/>
        <v>1932.6666666666667</v>
      </c>
      <c r="E85" s="10">
        <f t="shared" si="19"/>
        <v>1599.3333333333333</v>
      </c>
      <c r="F85" s="10">
        <f t="shared" si="20"/>
        <v>1377.1111111111111</v>
      </c>
      <c r="G85" s="10">
        <f t="shared" si="21"/>
        <v>1218.3809523809523</v>
      </c>
      <c r="H85" s="10">
        <f t="shared" si="22"/>
        <v>1099.3333333333333</v>
      </c>
      <c r="I85" s="10">
        <f t="shared" si="23"/>
        <v>1006.7407407407408</v>
      </c>
      <c r="J85" s="10">
        <f t="shared" si="24"/>
        <v>932.66666666666663</v>
      </c>
    </row>
    <row r="86" spans="1:10">
      <c r="A86" s="11">
        <f t="shared" si="8"/>
        <v>81000</v>
      </c>
      <c r="B86" s="10">
        <f t="shared" si="10"/>
        <v>3644.3250000000003</v>
      </c>
      <c r="C86" s="10">
        <f t="shared" si="25"/>
        <v>2519.3249999999998</v>
      </c>
      <c r="D86" s="10">
        <f t="shared" si="18"/>
        <v>1956.825</v>
      </c>
      <c r="E86" s="10">
        <f t="shared" si="19"/>
        <v>1619.325</v>
      </c>
      <c r="F86" s="10">
        <f t="shared" si="20"/>
        <v>1394.3249999999998</v>
      </c>
      <c r="G86" s="10">
        <f t="shared" si="21"/>
        <v>1233.6107142857143</v>
      </c>
      <c r="H86" s="10">
        <f t="shared" si="22"/>
        <v>1113.075</v>
      </c>
      <c r="I86" s="10">
        <f t="shared" si="23"/>
        <v>1019.325</v>
      </c>
      <c r="J86" s="10">
        <f t="shared" si="24"/>
        <v>944.32500000000005</v>
      </c>
    </row>
    <row r="87" spans="1:10">
      <c r="A87" s="11">
        <f t="shared" si="8"/>
        <v>82000</v>
      </c>
      <c r="B87" s="10">
        <f t="shared" si="10"/>
        <v>3689.3166666666671</v>
      </c>
      <c r="C87" s="10">
        <f t="shared" si="25"/>
        <v>2550.4277777777775</v>
      </c>
      <c r="D87" s="10">
        <f t="shared" si="18"/>
        <v>1980.9833333333333</v>
      </c>
      <c r="E87" s="10">
        <f t="shared" si="19"/>
        <v>1639.3166666666666</v>
      </c>
      <c r="F87" s="10">
        <f t="shared" si="20"/>
        <v>1411.538888888889</v>
      </c>
      <c r="G87" s="10">
        <f t="shared" si="21"/>
        <v>1248.8404761904762</v>
      </c>
      <c r="H87" s="10">
        <f t="shared" si="22"/>
        <v>1126.8166666666666</v>
      </c>
      <c r="I87" s="10">
        <f t="shared" si="23"/>
        <v>1031.9092592592592</v>
      </c>
      <c r="J87" s="10">
        <f t="shared" si="24"/>
        <v>955.98333333333335</v>
      </c>
    </row>
    <row r="88" spans="1:10">
      <c r="A88" s="11">
        <f t="shared" si="8"/>
        <v>83000</v>
      </c>
      <c r="B88" s="10">
        <f t="shared" si="10"/>
        <v>3734.3083333333329</v>
      </c>
      <c r="C88" s="10">
        <f t="shared" si="25"/>
        <v>2581.5305555555556</v>
      </c>
      <c r="D88" s="10">
        <f t="shared" si="18"/>
        <v>2005.1416666666667</v>
      </c>
      <c r="E88" s="10">
        <f t="shared" si="19"/>
        <v>1659.3083333333334</v>
      </c>
      <c r="F88" s="10">
        <f t="shared" si="20"/>
        <v>1428.7527777777777</v>
      </c>
      <c r="G88" s="10">
        <f t="shared" si="21"/>
        <v>1264.070238095238</v>
      </c>
      <c r="H88" s="10">
        <f t="shared" si="22"/>
        <v>1140.5583333333334</v>
      </c>
      <c r="I88" s="10">
        <f t="shared" si="23"/>
        <v>1044.4935185185184</v>
      </c>
      <c r="J88" s="10">
        <f t="shared" si="24"/>
        <v>967.64166666666665</v>
      </c>
    </row>
    <row r="89" spans="1:10">
      <c r="A89" s="11">
        <f t="shared" si="8"/>
        <v>84000</v>
      </c>
      <c r="B89" s="10">
        <f t="shared" si="10"/>
        <v>3779.2999999999997</v>
      </c>
      <c r="C89" s="10">
        <f t="shared" si="25"/>
        <v>2612.6333333333332</v>
      </c>
      <c r="D89" s="10">
        <f t="shared" si="18"/>
        <v>2029.3</v>
      </c>
      <c r="E89" s="10">
        <f t="shared" si="19"/>
        <v>1679.3</v>
      </c>
      <c r="F89" s="10">
        <f t="shared" si="20"/>
        <v>1445.9666666666667</v>
      </c>
      <c r="G89" s="10">
        <f t="shared" si="21"/>
        <v>1279.3</v>
      </c>
      <c r="H89" s="10">
        <f t="shared" si="22"/>
        <v>1154.3</v>
      </c>
      <c r="I89" s="10">
        <f t="shared" si="23"/>
        <v>1057.0777777777778</v>
      </c>
      <c r="J89" s="10">
        <f t="shared" si="24"/>
        <v>979.3</v>
      </c>
    </row>
    <row r="90" spans="1:10">
      <c r="A90" s="11">
        <f t="shared" si="8"/>
        <v>85000</v>
      </c>
      <c r="B90" s="10">
        <f t="shared" si="10"/>
        <v>3824.2916666666665</v>
      </c>
      <c r="C90" s="10">
        <f t="shared" si="25"/>
        <v>2643.7361111111113</v>
      </c>
      <c r="D90" s="10">
        <f t="shared" si="18"/>
        <v>2053.4583333333335</v>
      </c>
      <c r="E90" s="10">
        <f t="shared" si="19"/>
        <v>1699.2916666666667</v>
      </c>
      <c r="F90" s="10">
        <f t="shared" si="20"/>
        <v>1463.1805555555557</v>
      </c>
      <c r="G90" s="10">
        <f t="shared" si="21"/>
        <v>1294.5297619047619</v>
      </c>
      <c r="H90" s="10">
        <f t="shared" si="22"/>
        <v>1168.0416666666667</v>
      </c>
      <c r="I90" s="10">
        <f t="shared" si="23"/>
        <v>1069.662037037037</v>
      </c>
      <c r="J90" s="10">
        <f t="shared" si="24"/>
        <v>990.95833333333337</v>
      </c>
    </row>
    <row r="91" spans="1:10">
      <c r="A91" s="11">
        <f t="shared" ref="A91:A105" si="26">+A90+1000</f>
        <v>86000</v>
      </c>
      <c r="B91" s="10">
        <f t="shared" si="10"/>
        <v>3869.2833333333333</v>
      </c>
      <c r="C91" s="10">
        <f t="shared" si="25"/>
        <v>2674.838888888889</v>
      </c>
      <c r="D91" s="10">
        <f t="shared" si="18"/>
        <v>2077.6166666666668</v>
      </c>
      <c r="E91" s="10">
        <f t="shared" si="19"/>
        <v>1719.2833333333333</v>
      </c>
      <c r="F91" s="10">
        <f t="shared" si="20"/>
        <v>1480.3944444444444</v>
      </c>
      <c r="G91" s="10">
        <f t="shared" si="21"/>
        <v>1309.7595238095239</v>
      </c>
      <c r="H91" s="10">
        <f t="shared" si="22"/>
        <v>1181.7833333333333</v>
      </c>
      <c r="I91" s="10">
        <f t="shared" si="23"/>
        <v>1082.2462962962964</v>
      </c>
      <c r="J91" s="10">
        <f t="shared" si="24"/>
        <v>1002.6166666666667</v>
      </c>
    </row>
    <row r="92" spans="1:10">
      <c r="A92" s="11">
        <f t="shared" si="26"/>
        <v>87000</v>
      </c>
      <c r="B92" s="10">
        <f t="shared" si="10"/>
        <v>3914.2750000000001</v>
      </c>
      <c r="C92" s="10">
        <f t="shared" si="25"/>
        <v>2705.9416666666666</v>
      </c>
      <c r="D92" s="10">
        <f t="shared" si="18"/>
        <v>2101.7750000000001</v>
      </c>
      <c r="E92" s="10">
        <f t="shared" si="19"/>
        <v>1739.2750000000001</v>
      </c>
      <c r="F92" s="10">
        <f t="shared" si="20"/>
        <v>1497.6083333333333</v>
      </c>
      <c r="G92" s="10">
        <f t="shared" si="21"/>
        <v>1324.9892857142859</v>
      </c>
      <c r="H92" s="10">
        <f t="shared" si="22"/>
        <v>1195.5249999999999</v>
      </c>
      <c r="I92" s="10">
        <f t="shared" si="23"/>
        <v>1094.8305555555555</v>
      </c>
      <c r="J92" s="10">
        <f t="shared" si="24"/>
        <v>1014.275</v>
      </c>
    </row>
    <row r="93" spans="1:10">
      <c r="A93" s="11">
        <f t="shared" si="26"/>
        <v>88000</v>
      </c>
      <c r="B93" s="10">
        <f t="shared" si="10"/>
        <v>3959.2666666666664</v>
      </c>
      <c r="C93" s="10">
        <f t="shared" si="25"/>
        <v>2737.0444444444447</v>
      </c>
      <c r="D93" s="10">
        <f t="shared" si="18"/>
        <v>2125.9333333333334</v>
      </c>
      <c r="E93" s="10">
        <f t="shared" si="19"/>
        <v>1759.2666666666667</v>
      </c>
      <c r="F93" s="10">
        <f t="shared" si="20"/>
        <v>1514.8222222222221</v>
      </c>
      <c r="G93" s="10">
        <f t="shared" si="21"/>
        <v>1340.2190476190476</v>
      </c>
      <c r="H93" s="10">
        <f t="shared" si="22"/>
        <v>1209.2666666666667</v>
      </c>
      <c r="I93" s="10">
        <f t="shared" si="23"/>
        <v>1107.4148148148147</v>
      </c>
      <c r="J93" s="10">
        <f t="shared" si="24"/>
        <v>1025.9333333333334</v>
      </c>
    </row>
    <row r="94" spans="1:10">
      <c r="A94" s="11">
        <f t="shared" si="26"/>
        <v>89000</v>
      </c>
      <c r="B94" s="10">
        <f t="shared" si="10"/>
        <v>4004.2583333333332</v>
      </c>
      <c r="C94" s="10">
        <f t="shared" si="25"/>
        <v>2768.1472222222224</v>
      </c>
      <c r="D94" s="10">
        <f t="shared" si="18"/>
        <v>2150.0916666666667</v>
      </c>
      <c r="E94" s="10">
        <f t="shared" si="19"/>
        <v>1779.2583333333334</v>
      </c>
      <c r="F94" s="10">
        <f t="shared" si="20"/>
        <v>1532.0361111111113</v>
      </c>
      <c r="G94" s="10">
        <f t="shared" si="21"/>
        <v>1355.4488095238096</v>
      </c>
      <c r="H94" s="10">
        <f t="shared" si="22"/>
        <v>1223.0083333333334</v>
      </c>
      <c r="I94" s="10">
        <f t="shared" si="23"/>
        <v>1119.9990740740741</v>
      </c>
      <c r="J94" s="10">
        <f t="shared" si="24"/>
        <v>1037.5916666666667</v>
      </c>
    </row>
    <row r="95" spans="1:10">
      <c r="A95" s="11">
        <f t="shared" si="26"/>
        <v>90000</v>
      </c>
      <c r="B95" s="10">
        <f t="shared" si="10"/>
        <v>4049.25</v>
      </c>
      <c r="C95" s="10">
        <f t="shared" si="25"/>
        <v>2799.25</v>
      </c>
      <c r="D95" s="10">
        <f t="shared" si="18"/>
        <v>2174.25</v>
      </c>
      <c r="E95" s="10">
        <f t="shared" si="19"/>
        <v>1799.25</v>
      </c>
      <c r="F95" s="10">
        <f t="shared" si="20"/>
        <v>1549.25</v>
      </c>
      <c r="G95" s="10">
        <f t="shared" si="21"/>
        <v>1370.6785714285713</v>
      </c>
      <c r="H95" s="10">
        <f t="shared" si="22"/>
        <v>1236.75</v>
      </c>
      <c r="I95" s="10">
        <f t="shared" si="23"/>
        <v>1132.5833333333333</v>
      </c>
      <c r="J95" s="10">
        <f t="shared" si="24"/>
        <v>1049.25</v>
      </c>
    </row>
    <row r="96" spans="1:10">
      <c r="A96" s="11">
        <f t="shared" si="26"/>
        <v>91000</v>
      </c>
      <c r="B96" s="10">
        <f t="shared" si="10"/>
        <v>4094.2416666666668</v>
      </c>
      <c r="C96" s="10">
        <f t="shared" si="25"/>
        <v>2830.3527777777776</v>
      </c>
      <c r="D96" s="10">
        <f t="shared" si="18"/>
        <v>2198.4083333333333</v>
      </c>
      <c r="E96" s="10">
        <f t="shared" si="19"/>
        <v>1819.2416666666666</v>
      </c>
      <c r="F96" s="10">
        <f t="shared" si="20"/>
        <v>1566.4638888888887</v>
      </c>
      <c r="G96" s="10">
        <f t="shared" si="21"/>
        <v>1385.9083333333333</v>
      </c>
      <c r="H96" s="10">
        <f t="shared" si="22"/>
        <v>1250.4916666666666</v>
      </c>
      <c r="I96" s="10">
        <f t="shared" si="23"/>
        <v>1145.1675925925927</v>
      </c>
      <c r="J96" s="10">
        <f t="shared" si="24"/>
        <v>1060.9083333333333</v>
      </c>
    </row>
    <row r="97" spans="1:10">
      <c r="A97" s="11">
        <f t="shared" si="26"/>
        <v>92000</v>
      </c>
      <c r="B97" s="10">
        <f t="shared" si="10"/>
        <v>4139.2333333333336</v>
      </c>
      <c r="C97" s="10">
        <f t="shared" si="25"/>
        <v>2861.4555555555553</v>
      </c>
      <c r="D97" s="10">
        <f t="shared" si="18"/>
        <v>2222.5666666666666</v>
      </c>
      <c r="E97" s="10">
        <f t="shared" si="19"/>
        <v>1839.2333333333333</v>
      </c>
      <c r="F97" s="10">
        <f t="shared" si="20"/>
        <v>1583.6777777777779</v>
      </c>
      <c r="G97" s="10">
        <f t="shared" si="21"/>
        <v>1401.1380952380953</v>
      </c>
      <c r="H97" s="10">
        <f t="shared" si="22"/>
        <v>1264.2333333333333</v>
      </c>
      <c r="I97" s="10">
        <f t="shared" si="23"/>
        <v>1157.7518518518518</v>
      </c>
      <c r="J97" s="10">
        <f t="shared" si="24"/>
        <v>1072.5666666666666</v>
      </c>
    </row>
    <row r="98" spans="1:10">
      <c r="A98" s="11">
        <f t="shared" si="26"/>
        <v>93000</v>
      </c>
      <c r="B98" s="10">
        <f t="shared" si="10"/>
        <v>4184.2249999999995</v>
      </c>
      <c r="C98" s="10">
        <f t="shared" si="25"/>
        <v>2892.5583333333334</v>
      </c>
      <c r="D98" s="10">
        <f t="shared" si="18"/>
        <v>2246.7249999999999</v>
      </c>
      <c r="E98" s="10">
        <f t="shared" si="19"/>
        <v>1859.2249999999999</v>
      </c>
      <c r="F98" s="10">
        <f t="shared" si="20"/>
        <v>1600.8916666666667</v>
      </c>
      <c r="G98" s="10">
        <f t="shared" si="21"/>
        <v>1416.367857142857</v>
      </c>
      <c r="H98" s="10">
        <f t="shared" si="22"/>
        <v>1277.9750000000001</v>
      </c>
      <c r="I98" s="10">
        <f t="shared" si="23"/>
        <v>1170.336111111111</v>
      </c>
      <c r="J98" s="10">
        <f t="shared" si="24"/>
        <v>1084.2249999999999</v>
      </c>
    </row>
    <row r="99" spans="1:10">
      <c r="A99" s="11">
        <f t="shared" si="26"/>
        <v>94000</v>
      </c>
      <c r="B99" s="10">
        <f t="shared" ref="B99:B105" si="27">(A99*$B$6*$B$5+A99)/$B$5</f>
        <v>4229.2166666666662</v>
      </c>
      <c r="C99" s="10">
        <f t="shared" si="25"/>
        <v>2923.661111111111</v>
      </c>
      <c r="D99" s="10">
        <f t="shared" si="18"/>
        <v>2270.8833333333332</v>
      </c>
      <c r="E99" s="10">
        <f t="shared" si="19"/>
        <v>1879.2166666666667</v>
      </c>
      <c r="F99" s="10">
        <f t="shared" si="20"/>
        <v>1618.1055555555556</v>
      </c>
      <c r="G99" s="10">
        <f t="shared" si="21"/>
        <v>1431.597619047619</v>
      </c>
      <c r="H99" s="10">
        <f t="shared" si="22"/>
        <v>1291.7166666666667</v>
      </c>
      <c r="I99" s="10">
        <f t="shared" si="23"/>
        <v>1182.9203703703704</v>
      </c>
      <c r="J99" s="10">
        <f t="shared" si="24"/>
        <v>1095.8833333333334</v>
      </c>
    </row>
    <row r="100" spans="1:10">
      <c r="A100" s="11">
        <f t="shared" si="26"/>
        <v>95000</v>
      </c>
      <c r="B100" s="10">
        <f t="shared" si="27"/>
        <v>4274.208333333333</v>
      </c>
      <c r="C100" s="10">
        <f t="shared" si="25"/>
        <v>2954.7638888888887</v>
      </c>
      <c r="D100" s="10">
        <f t="shared" si="18"/>
        <v>2295.0416666666665</v>
      </c>
      <c r="E100" s="10">
        <f t="shared" si="19"/>
        <v>1899.2083333333333</v>
      </c>
      <c r="F100" s="10">
        <f t="shared" si="20"/>
        <v>1635.3194444444443</v>
      </c>
      <c r="G100" s="10">
        <f t="shared" si="21"/>
        <v>1446.827380952381</v>
      </c>
      <c r="H100" s="10">
        <f t="shared" si="22"/>
        <v>1305.4583333333333</v>
      </c>
      <c r="I100" s="10">
        <f t="shared" si="23"/>
        <v>1195.5046296296296</v>
      </c>
      <c r="J100" s="10">
        <f t="shared" si="24"/>
        <v>1107.5416666666667</v>
      </c>
    </row>
    <row r="101" spans="1:10">
      <c r="A101" s="11">
        <f t="shared" si="26"/>
        <v>96000</v>
      </c>
      <c r="B101" s="10">
        <f t="shared" si="27"/>
        <v>4319.2</v>
      </c>
      <c r="C101" s="10">
        <f t="shared" si="25"/>
        <v>2985.8666666666668</v>
      </c>
      <c r="D101" s="10">
        <f t="shared" si="18"/>
        <v>2319.2000000000003</v>
      </c>
      <c r="E101" s="10">
        <f t="shared" si="19"/>
        <v>1919.2</v>
      </c>
      <c r="F101" s="10">
        <f t="shared" si="20"/>
        <v>1652.5333333333333</v>
      </c>
      <c r="G101" s="10">
        <f t="shared" si="21"/>
        <v>1462.0571428571429</v>
      </c>
      <c r="H101" s="10">
        <f t="shared" si="22"/>
        <v>1319.2</v>
      </c>
      <c r="I101" s="10">
        <f t="shared" si="23"/>
        <v>1208.088888888889</v>
      </c>
      <c r="J101" s="10">
        <f t="shared" si="24"/>
        <v>1119.2</v>
      </c>
    </row>
    <row r="102" spans="1:10">
      <c r="A102" s="11">
        <f t="shared" si="26"/>
        <v>97000</v>
      </c>
      <c r="B102" s="10">
        <f t="shared" si="27"/>
        <v>4364.1916666666666</v>
      </c>
      <c r="C102" s="10">
        <f t="shared" si="25"/>
        <v>3016.9694444444444</v>
      </c>
      <c r="D102" s="10">
        <f t="shared" si="18"/>
        <v>2343.3583333333331</v>
      </c>
      <c r="E102" s="10">
        <f t="shared" si="19"/>
        <v>1939.1916666666666</v>
      </c>
      <c r="F102" s="10">
        <f t="shared" si="20"/>
        <v>1669.7472222222223</v>
      </c>
      <c r="G102" s="10">
        <f t="shared" si="21"/>
        <v>1477.2869047619049</v>
      </c>
      <c r="H102" s="10">
        <f t="shared" si="22"/>
        <v>1332.9416666666666</v>
      </c>
      <c r="I102" s="10">
        <f t="shared" si="23"/>
        <v>1220.6731481481484</v>
      </c>
      <c r="J102" s="10">
        <f t="shared" si="24"/>
        <v>1130.8583333333333</v>
      </c>
    </row>
    <row r="103" spans="1:10">
      <c r="A103" s="11">
        <f t="shared" si="26"/>
        <v>98000</v>
      </c>
      <c r="B103" s="10">
        <f t="shared" si="27"/>
        <v>4409.1833333333334</v>
      </c>
      <c r="C103" s="10">
        <f t="shared" si="25"/>
        <v>3048.0722222222225</v>
      </c>
      <c r="D103" s="10">
        <f t="shared" si="18"/>
        <v>2367.5166666666669</v>
      </c>
      <c r="E103" s="10">
        <f t="shared" si="19"/>
        <v>1959.1833333333334</v>
      </c>
      <c r="F103" s="10">
        <f t="shared" si="20"/>
        <v>1686.961111111111</v>
      </c>
      <c r="G103" s="10">
        <f t="shared" si="21"/>
        <v>1492.5166666666667</v>
      </c>
      <c r="H103" s="10">
        <f t="shared" si="22"/>
        <v>1346.6833333333334</v>
      </c>
      <c r="I103" s="10">
        <f t="shared" si="23"/>
        <v>1233.2574074074073</v>
      </c>
      <c r="J103" s="10">
        <f t="shared" si="24"/>
        <v>1142.5166666666667</v>
      </c>
    </row>
    <row r="104" spans="1:10">
      <c r="A104" s="11">
        <f t="shared" si="26"/>
        <v>99000</v>
      </c>
      <c r="B104" s="10">
        <f t="shared" si="27"/>
        <v>4454.1750000000002</v>
      </c>
      <c r="C104" s="10">
        <f t="shared" si="25"/>
        <v>3079.1750000000002</v>
      </c>
      <c r="D104" s="10">
        <f t="shared" si="18"/>
        <v>2391.6749999999997</v>
      </c>
      <c r="E104" s="10">
        <f t="shared" si="19"/>
        <v>1979.175</v>
      </c>
      <c r="F104" s="10">
        <f t="shared" si="20"/>
        <v>1704.1750000000002</v>
      </c>
      <c r="G104" s="10">
        <f t="shared" si="21"/>
        <v>1507.7464285714286</v>
      </c>
      <c r="H104" s="10">
        <f t="shared" si="22"/>
        <v>1360.425</v>
      </c>
      <c r="I104" s="10">
        <f t="shared" si="23"/>
        <v>1245.8416666666667</v>
      </c>
      <c r="J104" s="10">
        <f t="shared" si="24"/>
        <v>1154.175</v>
      </c>
    </row>
    <row r="105" spans="1:10">
      <c r="A105" s="11">
        <f t="shared" si="26"/>
        <v>100000</v>
      </c>
      <c r="B105" s="10">
        <f t="shared" si="27"/>
        <v>4499.166666666667</v>
      </c>
      <c r="C105" s="10">
        <f t="shared" si="25"/>
        <v>3110.2777777777778</v>
      </c>
      <c r="D105" s="10">
        <f t="shared" si="18"/>
        <v>2415.8333333333335</v>
      </c>
      <c r="E105" s="10">
        <f t="shared" si="19"/>
        <v>1999.1666666666667</v>
      </c>
      <c r="F105" s="10">
        <f t="shared" si="20"/>
        <v>1721.3888888888889</v>
      </c>
      <c r="G105" s="10">
        <f t="shared" si="21"/>
        <v>1522.9761904761904</v>
      </c>
      <c r="H105" s="10">
        <f t="shared" si="22"/>
        <v>1374.1666666666667</v>
      </c>
      <c r="I105" s="10">
        <f t="shared" si="23"/>
        <v>1258.4259259259259</v>
      </c>
      <c r="J105" s="10">
        <f t="shared" si="24"/>
        <v>1165.8333333333333</v>
      </c>
    </row>
    <row r="106" spans="1:10">
      <c r="A106" s="11"/>
    </row>
    <row r="107" spans="1:10">
      <c r="A107" s="11">
        <v>110000</v>
      </c>
      <c r="B107" s="10">
        <f t="shared" ref="B107:B116" si="28">(A107*$B$6*$B$5+A107)/$B$5</f>
        <v>4949.083333333333</v>
      </c>
      <c r="C107" s="10">
        <f t="shared" ref="C107:C116" si="29">(A107*$B$6*$C$5+A107)/$C$5</f>
        <v>3421.3055555555557</v>
      </c>
      <c r="D107" s="10">
        <f>(A107*$E$6*$D$5+A107)/$D$5</f>
        <v>2657.4166666666665</v>
      </c>
      <c r="E107" s="10">
        <f>(A107*$E$6*$E$5+A107)/$E$5</f>
        <v>2199.0833333333335</v>
      </c>
      <c r="F107" s="10">
        <f>(A107*$E$6*$F$5+A107)/$F$5</f>
        <v>1893.5277777777778</v>
      </c>
      <c r="G107" s="10">
        <f>(A107*$E$6*$G$5+A107)/$G$5</f>
        <v>1675.2738095238096</v>
      </c>
      <c r="H107" s="10">
        <f>(A107*$E$6*$H$5+A107)/$H$5</f>
        <v>1511.5833333333333</v>
      </c>
      <c r="I107" s="10">
        <f>(A107*$E$6*$I$5+A107)/$I$5</f>
        <v>1384.2685185185185</v>
      </c>
      <c r="J107" s="10">
        <f>(A107*$E$6*$J$5+A107)/$J$5</f>
        <v>1282.4166666666667</v>
      </c>
    </row>
    <row r="108" spans="1:10">
      <c r="A108" s="11">
        <v>120000</v>
      </c>
      <c r="B108" s="10">
        <f t="shared" si="28"/>
        <v>5399</v>
      </c>
      <c r="C108" s="10">
        <f t="shared" si="29"/>
        <v>3732.3333333333335</v>
      </c>
      <c r="D108" s="10">
        <f>(A108*$E$6*$D$5+A108)/$D$5</f>
        <v>2899</v>
      </c>
      <c r="E108" s="10">
        <f>(A108*$E$6*$E$5+A108)/$E$5</f>
        <v>2399</v>
      </c>
      <c r="F108" s="10">
        <f>(A108*$E$6*$F$5+A108)/$F$5</f>
        <v>2065.6666666666665</v>
      </c>
      <c r="G108" s="10">
        <f>(A108*$E$6*$G$5+A108)/$G$5</f>
        <v>1827.5714285714287</v>
      </c>
      <c r="H108" s="10">
        <f>(A108*$E$6*$H$5+A108)/$H$5</f>
        <v>1649</v>
      </c>
      <c r="I108" s="10">
        <f>(A108*$E$6*$I$5+A108)/$I$5</f>
        <v>1510.1111111111111</v>
      </c>
      <c r="J108" s="10">
        <f>(A108*$E$6*$J$5+A108)/$J$5</f>
        <v>1399</v>
      </c>
    </row>
    <row r="109" spans="1:10">
      <c r="A109" s="11">
        <v>130000</v>
      </c>
      <c r="B109" s="10">
        <f t="shared" si="28"/>
        <v>5848.916666666667</v>
      </c>
      <c r="C109" s="10">
        <f t="shared" si="29"/>
        <v>4043.3611111111113</v>
      </c>
      <c r="D109" s="10">
        <f>(A109*$E$6*$D$5+A109)/$D$5</f>
        <v>3140.5833333333335</v>
      </c>
      <c r="E109" s="10">
        <f>(A109*$E$6*$E$5+A109)/$E$5</f>
        <v>2598.9166666666665</v>
      </c>
      <c r="F109" s="10">
        <f>(A109*$E$6*$F$5+A109)/$F$5</f>
        <v>2237.8055555555557</v>
      </c>
      <c r="G109" s="10">
        <f>(A109*$E$6*$G$5+A109)/$G$5</f>
        <v>1979.8690476190477</v>
      </c>
      <c r="H109" s="10">
        <f>(A109*$E$6*$H$5+A109)/$H$5</f>
        <v>1786.4166666666667</v>
      </c>
      <c r="I109" s="10">
        <f>(A109*$E$6*$I$5+A109)/$I$5</f>
        <v>1635.9537037037037</v>
      </c>
      <c r="J109" s="10">
        <f>(A109*$E$6*$J$5+A109)/$J$5</f>
        <v>1515.5833333333333</v>
      </c>
    </row>
    <row r="110" spans="1:10">
      <c r="A110" s="11">
        <v>140000</v>
      </c>
      <c r="B110" s="10">
        <f t="shared" si="28"/>
        <v>6298.833333333333</v>
      </c>
      <c r="C110" s="10">
        <f t="shared" si="29"/>
        <v>4354.3888888888887</v>
      </c>
      <c r="D110" s="10">
        <f>(A110*$E$6*$D$5+A110)/$D$5</f>
        <v>3382.1666666666665</v>
      </c>
      <c r="E110" s="10">
        <f>(A110*$E$6*$E$5+A110)/$E$5</f>
        <v>2798.8333333333335</v>
      </c>
      <c r="F110" s="10">
        <f>(A110*$E$6*$F$5+A110)/$F$5</f>
        <v>2409.9444444444443</v>
      </c>
      <c r="G110" s="10">
        <f>(A110*$E$6*$G$5+A110)/$G$5</f>
        <v>2132.1666666666665</v>
      </c>
      <c r="H110" s="10">
        <f>(A110*$E$6*$H$5+A110)/$H$5</f>
        <v>1923.8333333333333</v>
      </c>
      <c r="I110" s="10">
        <f>(A110*$E$6*$I$5+A110)/$I$5</f>
        <v>1761.7962962962963</v>
      </c>
      <c r="J110" s="10">
        <f>(A110*$E$6*$J$5+A110)/$J$5</f>
        <v>1632.1666666666667</v>
      </c>
    </row>
    <row r="111" spans="1:10">
      <c r="A111" s="11">
        <v>150000</v>
      </c>
      <c r="B111" s="10">
        <f t="shared" si="28"/>
        <v>6748.75</v>
      </c>
      <c r="C111" s="10">
        <f t="shared" si="29"/>
        <v>4665.416666666667</v>
      </c>
      <c r="D111" s="10">
        <f>(A111*$E$6*$D$5+A111)/$D$5</f>
        <v>3623.75</v>
      </c>
      <c r="E111" s="10">
        <f>(A111*$E$6*$E$5+A111)/$E$5</f>
        <v>2998.75</v>
      </c>
      <c r="F111" s="10">
        <f>(A111*$E$6*$F$5+A111)/$F$5</f>
        <v>2582.0833333333335</v>
      </c>
      <c r="G111" s="10">
        <f>(A111*$E$6*$G$5+A111)/$G$5</f>
        <v>2284.4642857142858</v>
      </c>
      <c r="H111" s="10">
        <f>(A111*$E$6*$H$5+A111)/$H$5</f>
        <v>2061.25</v>
      </c>
      <c r="I111" s="10">
        <f>(A111*$E$6*$I$5+A111)/$I$5</f>
        <v>1887.6388888888889</v>
      </c>
      <c r="J111" s="10">
        <f>(A111*$E$6*$J$5+A111)/$J$5</f>
        <v>1748.75</v>
      </c>
    </row>
    <row r="112" spans="1:10">
      <c r="A112" s="48">
        <v>160000</v>
      </c>
      <c r="B112" s="10">
        <f t="shared" si="28"/>
        <v>7198.666666666667</v>
      </c>
      <c r="C112" s="10">
        <f t="shared" si="29"/>
        <v>4976.4444444444443</v>
      </c>
      <c r="D112" s="10">
        <f t="shared" ref="D112:D116" si="30">(A112*$E$6*$D$5+A112)/$D$5</f>
        <v>3865.3333333333335</v>
      </c>
      <c r="E112" s="10">
        <f t="shared" ref="E112:E116" si="31">(A112*$E$6*$E$5+A112)/$E$5</f>
        <v>3198.6666666666665</v>
      </c>
      <c r="F112" s="10">
        <f t="shared" ref="F112:F116" si="32">(A112*$E$6*$F$5+A112)/$F$5</f>
        <v>2754.2222222222222</v>
      </c>
      <c r="G112" s="10">
        <f t="shared" ref="G112:G116" si="33">(A112*$E$6*$G$5+A112)/$G$5</f>
        <v>2436.7619047619046</v>
      </c>
      <c r="H112" s="10">
        <f t="shared" ref="H112:H116" si="34">(A112*$E$6*$H$5+A112)/$H$5</f>
        <v>2198.6666666666665</v>
      </c>
      <c r="I112" s="10">
        <f t="shared" ref="I112:I116" si="35">(A112*$E$6*$I$5+A112)/$I$5</f>
        <v>2013.4814814814815</v>
      </c>
      <c r="J112" s="10">
        <f t="shared" ref="J112:J116" si="36">(A112*$E$6*$J$5+A112)/$J$5</f>
        <v>1865.3333333333333</v>
      </c>
    </row>
    <row r="113" spans="1:10">
      <c r="A113" s="48">
        <v>170000</v>
      </c>
      <c r="B113" s="10">
        <f t="shared" si="28"/>
        <v>7648.583333333333</v>
      </c>
      <c r="C113" s="10">
        <f t="shared" si="29"/>
        <v>5287.4722222222226</v>
      </c>
      <c r="D113" s="10">
        <f t="shared" si="30"/>
        <v>4106.916666666667</v>
      </c>
      <c r="E113" s="10">
        <f t="shared" si="31"/>
        <v>3398.5833333333335</v>
      </c>
      <c r="F113" s="10">
        <f t="shared" si="32"/>
        <v>2926.3611111111113</v>
      </c>
      <c r="G113" s="10">
        <f t="shared" si="33"/>
        <v>2589.0595238095239</v>
      </c>
      <c r="H113" s="10">
        <f t="shared" si="34"/>
        <v>2336.0833333333335</v>
      </c>
      <c r="I113" s="10">
        <f t="shared" si="35"/>
        <v>2139.3240740740739</v>
      </c>
      <c r="J113" s="10">
        <f t="shared" si="36"/>
        <v>1981.9166666666667</v>
      </c>
    </row>
    <row r="114" spans="1:10">
      <c r="A114" s="48">
        <v>180000</v>
      </c>
      <c r="B114" s="10">
        <f t="shared" si="28"/>
        <v>8098.5</v>
      </c>
      <c r="C114" s="10">
        <f t="shared" si="29"/>
        <v>5598.5</v>
      </c>
      <c r="D114" s="10">
        <f t="shared" si="30"/>
        <v>4348.5</v>
      </c>
      <c r="E114" s="10">
        <f t="shared" si="31"/>
        <v>3598.5</v>
      </c>
      <c r="F114" s="10">
        <f t="shared" si="32"/>
        <v>3098.5</v>
      </c>
      <c r="G114" s="10">
        <f t="shared" si="33"/>
        <v>2741.3571428571427</v>
      </c>
      <c r="H114" s="10">
        <f t="shared" si="34"/>
        <v>2473.5</v>
      </c>
      <c r="I114" s="10">
        <f t="shared" si="35"/>
        <v>2265.1666666666665</v>
      </c>
      <c r="J114" s="10">
        <f t="shared" si="36"/>
        <v>2098.5</v>
      </c>
    </row>
    <row r="115" spans="1:10">
      <c r="A115" s="48">
        <v>190000</v>
      </c>
      <c r="B115" s="10">
        <f t="shared" si="28"/>
        <v>8548.4166666666661</v>
      </c>
      <c r="C115" s="10">
        <f t="shared" si="29"/>
        <v>5909.5277777777774</v>
      </c>
      <c r="D115" s="10">
        <f t="shared" si="30"/>
        <v>4590.083333333333</v>
      </c>
      <c r="E115" s="10">
        <f t="shared" si="31"/>
        <v>3798.4166666666665</v>
      </c>
      <c r="F115" s="10">
        <f t="shared" si="32"/>
        <v>3270.6388888888887</v>
      </c>
      <c r="G115" s="10">
        <f t="shared" si="33"/>
        <v>2893.6547619047619</v>
      </c>
      <c r="H115" s="10">
        <f t="shared" si="34"/>
        <v>2610.9166666666665</v>
      </c>
      <c r="I115" s="10">
        <f t="shared" si="35"/>
        <v>2391.0092592592591</v>
      </c>
      <c r="J115" s="10">
        <f t="shared" si="36"/>
        <v>2215.0833333333335</v>
      </c>
    </row>
    <row r="116" spans="1:10">
      <c r="A116" s="48">
        <v>200000</v>
      </c>
      <c r="B116" s="10">
        <f t="shared" si="28"/>
        <v>8998.3333333333339</v>
      </c>
      <c r="C116" s="10">
        <f t="shared" si="29"/>
        <v>6220.5555555555557</v>
      </c>
      <c r="D116" s="10">
        <f t="shared" si="30"/>
        <v>4831.666666666667</v>
      </c>
      <c r="E116" s="10">
        <f t="shared" si="31"/>
        <v>3998.3333333333335</v>
      </c>
      <c r="F116" s="10">
        <f t="shared" si="32"/>
        <v>3442.7777777777778</v>
      </c>
      <c r="G116" s="10">
        <f t="shared" si="33"/>
        <v>3045.9523809523807</v>
      </c>
      <c r="H116" s="10">
        <f t="shared" si="34"/>
        <v>2748.3333333333335</v>
      </c>
      <c r="I116" s="10">
        <f t="shared" si="35"/>
        <v>2516.8518518518517</v>
      </c>
      <c r="J116" s="10">
        <f t="shared" si="36"/>
        <v>2331.6666666666665</v>
      </c>
    </row>
  </sheetData>
  <mergeCells count="5">
    <mergeCell ref="A1:J1"/>
    <mergeCell ref="A2:J2"/>
    <mergeCell ref="A3:J3"/>
    <mergeCell ref="E4:J4"/>
    <mergeCell ref="B4:D4"/>
  </mergeCells>
  <pageMargins left="0.69930555555555596" right="0.69930555555555596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A2B25A-F387-4B9F-B06D-086B9136076F}">
  <sheetPr published="0" codeName="Sheet4"/>
  <dimension ref="A1:P51"/>
  <sheetViews>
    <sheetView workbookViewId="0">
      <selection activeCell="F27" sqref="F27"/>
    </sheetView>
  </sheetViews>
  <sheetFormatPr defaultRowHeight="15"/>
  <cols>
    <col min="1" max="1" width="15.140625" style="62" customWidth="1"/>
    <col min="2" max="2" width="10.5703125" style="62" customWidth="1"/>
    <col min="3" max="10" width="9.140625" style="62" customWidth="1"/>
    <col min="11" max="11" width="10.5703125" customWidth="1"/>
    <col min="15" max="16" width="8.7109375" hidden="1" customWidth="1"/>
  </cols>
  <sheetData>
    <row r="1" spans="1:16" ht="15.75">
      <c r="B1" s="125" t="s">
        <v>58</v>
      </c>
      <c r="C1" s="125"/>
      <c r="D1" s="125"/>
      <c r="E1" s="125"/>
      <c r="F1" s="125"/>
      <c r="G1" s="125"/>
      <c r="H1" s="125"/>
      <c r="I1" s="125"/>
      <c r="J1" s="125"/>
      <c r="K1" s="125"/>
    </row>
    <row r="3" spans="1:16" ht="15.75">
      <c r="A3" s="62" t="s">
        <v>59</v>
      </c>
      <c r="B3" s="132" t="str">
        <f>Semakan!C9</f>
        <v>NORAZMI BIN MD ALI</v>
      </c>
      <c r="C3" s="132"/>
      <c r="D3" s="132"/>
      <c r="E3" s="132"/>
      <c r="F3" s="63" t="s">
        <v>60</v>
      </c>
      <c r="G3" s="64">
        <f ca="1">IF(P3&gt;0,O3+1,O3)</f>
        <v>41</v>
      </c>
      <c r="J3" s="62" t="s">
        <v>61</v>
      </c>
      <c r="K3" s="65">
        <f ca="1">INDEX(A8:K51,MATCH(G3,A8:A51,0),MATCH(G4,A8:K8,0))</f>
        <v>22.07</v>
      </c>
      <c r="O3">
        <f ca="1">Semakan!G11</f>
        <v>40</v>
      </c>
      <c r="P3" s="71">
        <f ca="1">Semakan!H11</f>
        <v>4.0082135523614113</v>
      </c>
    </row>
    <row r="4" spans="1:16" ht="15.75">
      <c r="A4" s="62" t="s">
        <v>62</v>
      </c>
      <c r="B4" s="132" t="str">
        <f>Semakan!C10</f>
        <v>820221-10-5863</v>
      </c>
      <c r="C4" s="132">
        <f>[1]BAutoDebit!F5</f>
        <v>0</v>
      </c>
      <c r="D4" s="132">
        <f>[1]BAutoDebit!G5</f>
        <v>0</v>
      </c>
      <c r="F4" s="63" t="s">
        <v>63</v>
      </c>
      <c r="G4" s="64">
        <f>Semakan!I35</f>
        <v>10</v>
      </c>
    </row>
    <row r="5" spans="1:16">
      <c r="A5" s="62" t="s">
        <v>64</v>
      </c>
      <c r="B5" s="133">
        <f>Semakan!I34</f>
        <v>42000</v>
      </c>
      <c r="C5" s="132">
        <f>[1]BAutoDebit!F6</f>
        <v>0</v>
      </c>
      <c r="D5" s="132">
        <f>[1]BAutoDebit!G6</f>
        <v>0</v>
      </c>
      <c r="J5" s="63" t="s">
        <v>65</v>
      </c>
      <c r="K5" s="66">
        <f ca="1">B5*K3/1000</f>
        <v>926.94</v>
      </c>
    </row>
    <row r="7" spans="1:16">
      <c r="B7" s="67" t="s">
        <v>66</v>
      </c>
      <c r="C7" s="67"/>
      <c r="D7" s="67"/>
      <c r="E7" s="67"/>
      <c r="F7" s="67"/>
      <c r="G7" s="67"/>
      <c r="H7" s="67"/>
      <c r="I7" s="67"/>
      <c r="J7" s="67"/>
      <c r="K7" s="67"/>
    </row>
    <row r="8" spans="1:16">
      <c r="A8" s="68" t="s">
        <v>67</v>
      </c>
      <c r="B8" s="68">
        <v>1</v>
      </c>
      <c r="C8" s="68">
        <v>2</v>
      </c>
      <c r="D8" s="68">
        <v>3</v>
      </c>
      <c r="E8" s="68">
        <v>4</v>
      </c>
      <c r="F8" s="68">
        <v>5</v>
      </c>
      <c r="G8" s="68">
        <v>6</v>
      </c>
      <c r="H8" s="68">
        <v>7</v>
      </c>
      <c r="I8" s="68">
        <v>8</v>
      </c>
      <c r="J8" s="68">
        <v>9</v>
      </c>
      <c r="K8" s="68">
        <v>10</v>
      </c>
    </row>
    <row r="9" spans="1:16">
      <c r="A9" s="68">
        <v>18</v>
      </c>
      <c r="B9" s="69">
        <v>1.06</v>
      </c>
      <c r="C9" s="69">
        <v>2.0299999999999998</v>
      </c>
      <c r="D9" s="69">
        <v>2.98</v>
      </c>
      <c r="E9" s="69">
        <v>3.92</v>
      </c>
      <c r="F9" s="69">
        <v>4.8499999999999996</v>
      </c>
      <c r="G9" s="69">
        <v>5.77</v>
      </c>
      <c r="H9" s="69">
        <v>6.68</v>
      </c>
      <c r="I9" s="69">
        <v>7.58</v>
      </c>
      <c r="J9" s="69">
        <v>8.4600000000000009</v>
      </c>
      <c r="K9" s="69">
        <v>9.33</v>
      </c>
      <c r="M9" s="79"/>
    </row>
    <row r="10" spans="1:16">
      <c r="A10" s="68">
        <f>+A9+1</f>
        <v>19</v>
      </c>
      <c r="B10" s="69">
        <v>1.06</v>
      </c>
      <c r="C10" s="69">
        <v>2.0299999999999998</v>
      </c>
      <c r="D10" s="69">
        <v>2.98</v>
      </c>
      <c r="E10" s="69">
        <v>3.92</v>
      </c>
      <c r="F10" s="69">
        <v>4.8499999999999996</v>
      </c>
      <c r="G10" s="69">
        <v>5.77</v>
      </c>
      <c r="H10" s="69">
        <v>6.68</v>
      </c>
      <c r="I10" s="69">
        <v>7.58</v>
      </c>
      <c r="J10" s="69">
        <v>8.4600000000000009</v>
      </c>
      <c r="K10" s="69">
        <v>9.33</v>
      </c>
    </row>
    <row r="11" spans="1:16">
      <c r="A11" s="68">
        <f t="shared" ref="A11:A51" si="0">+A10+1</f>
        <v>20</v>
      </c>
      <c r="B11" s="69">
        <v>1.06</v>
      </c>
      <c r="C11" s="69">
        <v>2.0299999999999998</v>
      </c>
      <c r="D11" s="69">
        <v>2.98</v>
      </c>
      <c r="E11" s="69">
        <v>3.92</v>
      </c>
      <c r="F11" s="69">
        <v>4.8499999999999996</v>
      </c>
      <c r="G11" s="69">
        <v>5.77</v>
      </c>
      <c r="H11" s="69">
        <v>6.68</v>
      </c>
      <c r="I11" s="69">
        <v>7.58</v>
      </c>
      <c r="J11" s="69">
        <v>8.4600000000000009</v>
      </c>
      <c r="K11" s="69">
        <v>9.33</v>
      </c>
    </row>
    <row r="12" spans="1:16">
      <c r="A12" s="68">
        <f t="shared" si="0"/>
        <v>21</v>
      </c>
      <c r="B12" s="69">
        <v>1.06</v>
      </c>
      <c r="C12" s="69">
        <v>2.0299999999999998</v>
      </c>
      <c r="D12" s="69">
        <v>2.98</v>
      </c>
      <c r="E12" s="69">
        <v>3.92</v>
      </c>
      <c r="F12" s="69">
        <v>4.8499999999999996</v>
      </c>
      <c r="G12" s="69">
        <v>5.77</v>
      </c>
      <c r="H12" s="69">
        <v>6.68</v>
      </c>
      <c r="I12" s="69">
        <v>7.58</v>
      </c>
      <c r="J12" s="69">
        <v>8.4600000000000009</v>
      </c>
      <c r="K12" s="69">
        <v>9.33</v>
      </c>
    </row>
    <row r="13" spans="1:16">
      <c r="A13" s="68">
        <f t="shared" si="0"/>
        <v>22</v>
      </c>
      <c r="B13" s="69">
        <v>1.06</v>
      </c>
      <c r="C13" s="69">
        <v>2.0299999999999998</v>
      </c>
      <c r="D13" s="69">
        <v>2.98</v>
      </c>
      <c r="E13" s="69">
        <v>3.92</v>
      </c>
      <c r="F13" s="69">
        <v>4.8499999999999996</v>
      </c>
      <c r="G13" s="69">
        <v>5.77</v>
      </c>
      <c r="H13" s="69">
        <v>6.68</v>
      </c>
      <c r="I13" s="69">
        <v>7.58</v>
      </c>
      <c r="J13" s="69">
        <v>8.4600000000000009</v>
      </c>
      <c r="K13" s="69">
        <v>9.33</v>
      </c>
    </row>
    <row r="14" spans="1:16">
      <c r="A14" s="68">
        <f t="shared" si="0"/>
        <v>23</v>
      </c>
      <c r="B14" s="69">
        <v>1.06</v>
      </c>
      <c r="C14" s="69">
        <v>2.0299999999999998</v>
      </c>
      <c r="D14" s="69">
        <v>2.98</v>
      </c>
      <c r="E14" s="69">
        <v>3.92</v>
      </c>
      <c r="F14" s="69">
        <v>4.8499999999999996</v>
      </c>
      <c r="G14" s="69">
        <v>5.77</v>
      </c>
      <c r="H14" s="69">
        <v>6.68</v>
      </c>
      <c r="I14" s="69">
        <v>7.58</v>
      </c>
      <c r="J14" s="69">
        <v>8.4600000000000009</v>
      </c>
      <c r="K14" s="69">
        <v>9.33</v>
      </c>
    </row>
    <row r="15" spans="1:16">
      <c r="A15" s="68">
        <f t="shared" si="0"/>
        <v>24</v>
      </c>
      <c r="B15" s="69">
        <v>1.06</v>
      </c>
      <c r="C15" s="69">
        <v>2.0299999999999998</v>
      </c>
      <c r="D15" s="69">
        <v>2.98</v>
      </c>
      <c r="E15" s="69">
        <v>3.92</v>
      </c>
      <c r="F15" s="69">
        <v>4.8499999999999996</v>
      </c>
      <c r="G15" s="69">
        <v>5.77</v>
      </c>
      <c r="H15" s="69">
        <v>6.68</v>
      </c>
      <c r="I15" s="69">
        <v>7.58</v>
      </c>
      <c r="J15" s="69">
        <v>8.4600000000000009</v>
      </c>
      <c r="K15" s="69">
        <v>9.33</v>
      </c>
    </row>
    <row r="16" spans="1:16">
      <c r="A16" s="68">
        <f t="shared" si="0"/>
        <v>25</v>
      </c>
      <c r="B16" s="69">
        <v>1.06</v>
      </c>
      <c r="C16" s="69">
        <v>2.0299999999999998</v>
      </c>
      <c r="D16" s="69">
        <v>2.98</v>
      </c>
      <c r="E16" s="69">
        <v>3.92</v>
      </c>
      <c r="F16" s="69">
        <v>4.8499999999999996</v>
      </c>
      <c r="G16" s="69">
        <v>5.77</v>
      </c>
      <c r="H16" s="69">
        <v>6.68</v>
      </c>
      <c r="I16" s="69">
        <v>7.58</v>
      </c>
      <c r="J16" s="69">
        <v>8.4600000000000009</v>
      </c>
      <c r="K16" s="69">
        <v>9.33</v>
      </c>
    </row>
    <row r="17" spans="1:11">
      <c r="A17" s="68">
        <f t="shared" si="0"/>
        <v>26</v>
      </c>
      <c r="B17" s="69">
        <v>1.06</v>
      </c>
      <c r="C17" s="69">
        <v>2.0299999999999998</v>
      </c>
      <c r="D17" s="69">
        <v>2.98</v>
      </c>
      <c r="E17" s="69">
        <v>3.92</v>
      </c>
      <c r="F17" s="69">
        <v>4.8499999999999996</v>
      </c>
      <c r="G17" s="69">
        <v>5.77</v>
      </c>
      <c r="H17" s="69">
        <v>6.68</v>
      </c>
      <c r="I17" s="69">
        <v>7.58</v>
      </c>
      <c r="J17" s="69">
        <v>8.4600000000000009</v>
      </c>
      <c r="K17" s="69">
        <v>9.33</v>
      </c>
    </row>
    <row r="18" spans="1:11">
      <c r="A18" s="68">
        <f t="shared" si="0"/>
        <v>27</v>
      </c>
      <c r="B18" s="69">
        <v>1.06</v>
      </c>
      <c r="C18" s="69">
        <v>2.0299999999999998</v>
      </c>
      <c r="D18" s="69">
        <v>2.98</v>
      </c>
      <c r="E18" s="69">
        <v>3.92</v>
      </c>
      <c r="F18" s="69">
        <v>4.8499999999999996</v>
      </c>
      <c r="G18" s="69">
        <v>5.77</v>
      </c>
      <c r="H18" s="69">
        <v>6.68</v>
      </c>
      <c r="I18" s="69">
        <v>7.58</v>
      </c>
      <c r="J18" s="69">
        <v>8.4600000000000009</v>
      </c>
      <c r="K18" s="70">
        <v>9.34</v>
      </c>
    </row>
    <row r="19" spans="1:11">
      <c r="A19" s="68">
        <f t="shared" si="0"/>
        <v>28</v>
      </c>
      <c r="B19" s="69">
        <v>1.06</v>
      </c>
      <c r="C19" s="69">
        <v>2.0299999999999998</v>
      </c>
      <c r="D19" s="69">
        <v>2.98</v>
      </c>
      <c r="E19" s="69">
        <v>3.92</v>
      </c>
      <c r="F19" s="69">
        <v>4.8499999999999996</v>
      </c>
      <c r="G19" s="69">
        <v>5.77</v>
      </c>
      <c r="H19" s="69">
        <v>6.68</v>
      </c>
      <c r="I19" s="69">
        <v>7.58</v>
      </c>
      <c r="J19" s="69">
        <v>8.4700000000000006</v>
      </c>
      <c r="K19" s="70">
        <v>9.36</v>
      </c>
    </row>
    <row r="20" spans="1:11">
      <c r="A20" s="68">
        <f t="shared" si="0"/>
        <v>29</v>
      </c>
      <c r="B20" s="69">
        <v>1.06</v>
      </c>
      <c r="C20" s="69">
        <v>2.0299999999999998</v>
      </c>
      <c r="D20" s="69">
        <v>2.98</v>
      </c>
      <c r="E20" s="69">
        <v>3.92</v>
      </c>
      <c r="F20" s="69">
        <v>4.8499999999999996</v>
      </c>
      <c r="G20" s="69">
        <v>5.77</v>
      </c>
      <c r="H20" s="69">
        <v>6.68</v>
      </c>
      <c r="I20" s="69">
        <v>7.58</v>
      </c>
      <c r="J20" s="69">
        <v>8.5</v>
      </c>
      <c r="K20" s="70">
        <v>9.42</v>
      </c>
    </row>
    <row r="21" spans="1:11">
      <c r="A21" s="68">
        <f t="shared" si="0"/>
        <v>30</v>
      </c>
      <c r="B21" s="69">
        <v>1.06</v>
      </c>
      <c r="C21" s="69">
        <v>2.0299999999999998</v>
      </c>
      <c r="D21" s="69">
        <v>2.98</v>
      </c>
      <c r="E21" s="69">
        <v>3.92</v>
      </c>
      <c r="F21" s="69">
        <v>4.8499999999999996</v>
      </c>
      <c r="G21" s="69">
        <v>5.77</v>
      </c>
      <c r="H21" s="69">
        <v>6.69</v>
      </c>
      <c r="I21" s="69">
        <v>7.62</v>
      </c>
      <c r="J21" s="69">
        <v>8.57</v>
      </c>
      <c r="K21" s="70">
        <v>9.5399999999999991</v>
      </c>
    </row>
    <row r="22" spans="1:11">
      <c r="A22" s="68">
        <f t="shared" si="0"/>
        <v>31</v>
      </c>
      <c r="B22" s="69">
        <v>1.06</v>
      </c>
      <c r="C22" s="69">
        <v>2.0299999999999998</v>
      </c>
      <c r="D22" s="69">
        <v>2.98</v>
      </c>
      <c r="E22" s="69">
        <v>3.92</v>
      </c>
      <c r="F22" s="69">
        <v>4.8499999999999996</v>
      </c>
      <c r="G22" s="69">
        <v>5.79</v>
      </c>
      <c r="H22" s="69">
        <v>6.73</v>
      </c>
      <c r="I22" s="69">
        <v>7.7</v>
      </c>
      <c r="J22" s="69">
        <v>8.69</v>
      </c>
      <c r="K22" s="70">
        <v>9.7200000000000006</v>
      </c>
    </row>
    <row r="23" spans="1:11">
      <c r="A23" s="68">
        <f t="shared" si="0"/>
        <v>32</v>
      </c>
      <c r="B23" s="69">
        <v>1.06</v>
      </c>
      <c r="C23" s="69">
        <v>2.0299999999999998</v>
      </c>
      <c r="D23" s="69">
        <v>2.98</v>
      </c>
      <c r="E23" s="69">
        <v>3.92</v>
      </c>
      <c r="F23" s="69">
        <v>4.87</v>
      </c>
      <c r="G23" s="69">
        <v>5.83</v>
      </c>
      <c r="H23" s="69">
        <v>6.82</v>
      </c>
      <c r="I23" s="69">
        <v>7.84</v>
      </c>
      <c r="J23" s="69">
        <v>8.9</v>
      </c>
      <c r="K23" s="70">
        <v>10</v>
      </c>
    </row>
    <row r="24" spans="1:11">
      <c r="A24" s="68">
        <f t="shared" si="0"/>
        <v>33</v>
      </c>
      <c r="B24" s="69">
        <v>1.06</v>
      </c>
      <c r="C24" s="69">
        <v>2.0299999999999998</v>
      </c>
      <c r="D24" s="69">
        <v>2.98</v>
      </c>
      <c r="E24" s="69">
        <v>3.94</v>
      </c>
      <c r="F24" s="69">
        <v>4.93</v>
      </c>
      <c r="G24" s="69">
        <v>5.94</v>
      </c>
      <c r="H24" s="69">
        <v>6.99</v>
      </c>
      <c r="I24" s="69">
        <v>8.08</v>
      </c>
      <c r="J24" s="69">
        <v>9.2200000000000006</v>
      </c>
      <c r="K24" s="70">
        <v>10.4</v>
      </c>
    </row>
    <row r="25" spans="1:11">
      <c r="A25" s="68">
        <f t="shared" si="0"/>
        <v>34</v>
      </c>
      <c r="B25" s="69">
        <v>1.06</v>
      </c>
      <c r="C25" s="69">
        <v>2.0299999999999998</v>
      </c>
      <c r="D25" s="69">
        <v>3.01</v>
      </c>
      <c r="E25" s="69">
        <v>4.0199999999999996</v>
      </c>
      <c r="F25" s="69">
        <v>5.0599999999999996</v>
      </c>
      <c r="G25" s="69">
        <v>6.15</v>
      </c>
      <c r="H25" s="69">
        <v>7.27</v>
      </c>
      <c r="I25" s="69">
        <v>8.4499999999999993</v>
      </c>
      <c r="J25" s="69">
        <v>9.68</v>
      </c>
      <c r="K25" s="70">
        <v>10.97</v>
      </c>
    </row>
    <row r="26" spans="1:11">
      <c r="A26" s="68">
        <f t="shared" si="0"/>
        <v>35</v>
      </c>
      <c r="B26" s="69">
        <v>1.06</v>
      </c>
      <c r="C26" s="69">
        <v>2.0699999999999998</v>
      </c>
      <c r="D26" s="69">
        <v>3.11</v>
      </c>
      <c r="E26" s="69">
        <v>4.1900000000000004</v>
      </c>
      <c r="F26" s="69">
        <v>5.31</v>
      </c>
      <c r="G26" s="69">
        <v>6.48</v>
      </c>
      <c r="H26" s="69">
        <v>7.69</v>
      </c>
      <c r="I26" s="69">
        <v>8.9700000000000006</v>
      </c>
      <c r="J26" s="69">
        <v>10.32</v>
      </c>
      <c r="K26" s="70">
        <v>11.74</v>
      </c>
    </row>
    <row r="27" spans="1:11">
      <c r="A27" s="68">
        <f t="shared" si="0"/>
        <v>36</v>
      </c>
      <c r="B27" s="69">
        <v>1.1399999999999999</v>
      </c>
      <c r="C27" s="69">
        <v>2.2200000000000002</v>
      </c>
      <c r="D27" s="69">
        <v>3.34</v>
      </c>
      <c r="E27" s="69">
        <v>4.5</v>
      </c>
      <c r="F27" s="69">
        <v>5.71</v>
      </c>
      <c r="G27" s="69">
        <v>6.98</v>
      </c>
      <c r="H27" s="69">
        <v>8.3000000000000007</v>
      </c>
      <c r="I27" s="69">
        <v>9.7100000000000009</v>
      </c>
      <c r="J27" s="69">
        <v>11.19</v>
      </c>
      <c r="K27" s="70">
        <v>12.77</v>
      </c>
    </row>
    <row r="28" spans="1:11">
      <c r="A28" s="68">
        <f t="shared" si="0"/>
        <v>37</v>
      </c>
      <c r="B28" s="69">
        <v>1.23</v>
      </c>
      <c r="C28" s="69">
        <v>2.39</v>
      </c>
      <c r="D28" s="69">
        <v>3.6</v>
      </c>
      <c r="E28" s="69">
        <v>4.8499999999999996</v>
      </c>
      <c r="F28" s="69">
        <v>6.16</v>
      </c>
      <c r="G28" s="69">
        <v>7.54</v>
      </c>
      <c r="H28" s="69">
        <v>9</v>
      </c>
      <c r="I28" s="69">
        <v>10.55</v>
      </c>
      <c r="J28" s="69">
        <v>12.2</v>
      </c>
      <c r="K28" s="70">
        <v>14</v>
      </c>
    </row>
    <row r="29" spans="1:11">
      <c r="A29" s="68">
        <f t="shared" si="0"/>
        <v>38</v>
      </c>
      <c r="B29" s="69">
        <v>1.32</v>
      </c>
      <c r="C29" s="69">
        <v>2.57</v>
      </c>
      <c r="D29" s="69">
        <v>3.87</v>
      </c>
      <c r="E29" s="69">
        <v>5.23</v>
      </c>
      <c r="F29" s="69">
        <v>6.67</v>
      </c>
      <c r="G29" s="69">
        <v>8.19</v>
      </c>
      <c r="H29" s="69">
        <v>9.81</v>
      </c>
      <c r="I29" s="69">
        <v>11.54</v>
      </c>
      <c r="J29" s="69">
        <v>13.42</v>
      </c>
      <c r="K29" s="70">
        <v>15.49</v>
      </c>
    </row>
    <row r="30" spans="1:11">
      <c r="A30" s="68">
        <f t="shared" si="0"/>
        <v>39</v>
      </c>
      <c r="B30" s="69">
        <v>1.43</v>
      </c>
      <c r="C30" s="69">
        <v>2.78</v>
      </c>
      <c r="D30" s="69">
        <v>4.2</v>
      </c>
      <c r="E30" s="69">
        <v>5.7</v>
      </c>
      <c r="F30" s="69">
        <v>7.28</v>
      </c>
      <c r="G30" s="69">
        <v>8.98</v>
      </c>
      <c r="H30" s="69">
        <v>10.78</v>
      </c>
      <c r="I30" s="69">
        <v>12.76</v>
      </c>
      <c r="J30" s="69">
        <v>14.94</v>
      </c>
      <c r="K30" s="70">
        <v>17.309999999999999</v>
      </c>
    </row>
    <row r="31" spans="1:11">
      <c r="A31" s="68">
        <f t="shared" si="0"/>
        <v>40</v>
      </c>
      <c r="B31" s="69">
        <v>1.54</v>
      </c>
      <c r="C31" s="69">
        <v>3.02</v>
      </c>
      <c r="D31" s="69">
        <v>4.59</v>
      </c>
      <c r="E31" s="69">
        <v>6.25</v>
      </c>
      <c r="F31" s="69">
        <v>8.02</v>
      </c>
      <c r="G31" s="69">
        <v>9.91</v>
      </c>
      <c r="H31" s="69">
        <v>11.99</v>
      </c>
      <c r="I31" s="69">
        <v>14.28</v>
      </c>
      <c r="J31" s="69">
        <v>16.78</v>
      </c>
      <c r="K31" s="70">
        <v>19.489999999999998</v>
      </c>
    </row>
    <row r="32" spans="1:11">
      <c r="A32" s="68">
        <f t="shared" si="0"/>
        <v>41</v>
      </c>
      <c r="B32" s="69">
        <v>1.7</v>
      </c>
      <c r="C32" s="69">
        <v>3.34</v>
      </c>
      <c r="D32" s="69">
        <v>5.08</v>
      </c>
      <c r="E32" s="69">
        <v>6.93</v>
      </c>
      <c r="F32" s="69">
        <v>8.92</v>
      </c>
      <c r="G32" s="69">
        <v>11.1</v>
      </c>
      <c r="H32" s="69">
        <v>13.52</v>
      </c>
      <c r="I32" s="69">
        <v>16.170000000000002</v>
      </c>
      <c r="J32" s="69">
        <v>19.02</v>
      </c>
      <c r="K32" s="70">
        <v>22.07</v>
      </c>
    </row>
    <row r="33" spans="1:11">
      <c r="A33" s="68">
        <f t="shared" si="0"/>
        <v>42</v>
      </c>
      <c r="B33" s="69">
        <v>1.69</v>
      </c>
      <c r="C33" s="69">
        <v>3.71</v>
      </c>
      <c r="D33" s="69">
        <v>5.66</v>
      </c>
      <c r="E33" s="69">
        <v>7.74</v>
      </c>
      <c r="F33" s="69">
        <v>10.050000000000001</v>
      </c>
      <c r="G33" s="69">
        <v>12.61</v>
      </c>
      <c r="H33" s="69">
        <v>15.4</v>
      </c>
      <c r="I33" s="69">
        <v>18.41</v>
      </c>
      <c r="J33" s="69">
        <v>21.63</v>
      </c>
      <c r="K33" s="70">
        <v>25.08</v>
      </c>
    </row>
    <row r="34" spans="1:11">
      <c r="A34" s="68">
        <f t="shared" si="0"/>
        <v>43</v>
      </c>
      <c r="B34" s="69">
        <v>2.11</v>
      </c>
      <c r="C34" s="69">
        <v>4.16</v>
      </c>
      <c r="D34" s="69">
        <v>6.35</v>
      </c>
      <c r="E34" s="69">
        <v>8.7899999999999991</v>
      </c>
      <c r="F34" s="69">
        <v>11.51</v>
      </c>
      <c r="G34" s="69">
        <v>14.47</v>
      </c>
      <c r="H34" s="69">
        <v>17.649999999999999</v>
      </c>
      <c r="I34" s="69">
        <v>21.05</v>
      </c>
      <c r="J34" s="69">
        <v>24.68</v>
      </c>
      <c r="K34" s="70">
        <v>28.54</v>
      </c>
    </row>
    <row r="35" spans="1:11">
      <c r="A35" s="68">
        <f t="shared" si="0"/>
        <v>44</v>
      </c>
      <c r="B35" s="69">
        <v>2.38</v>
      </c>
      <c r="C35" s="69">
        <v>4.68</v>
      </c>
      <c r="D35" s="69">
        <v>7.28</v>
      </c>
      <c r="E35" s="69">
        <v>10.18</v>
      </c>
      <c r="F35" s="69">
        <v>13.32</v>
      </c>
      <c r="G35" s="69">
        <v>16.68</v>
      </c>
      <c r="H35" s="69">
        <v>20.27</v>
      </c>
      <c r="I35" s="69">
        <v>24.09</v>
      </c>
      <c r="J35" s="69">
        <v>28.16</v>
      </c>
      <c r="K35" s="70">
        <v>32.47</v>
      </c>
    </row>
    <row r="36" spans="1:11">
      <c r="A36" s="68">
        <f t="shared" si="0"/>
        <v>45</v>
      </c>
      <c r="B36" s="69">
        <v>2.67</v>
      </c>
      <c r="C36" s="69">
        <v>5.47</v>
      </c>
      <c r="D36" s="69">
        <v>8.58</v>
      </c>
      <c r="E36" s="69">
        <v>11.92</v>
      </c>
      <c r="F36" s="69">
        <v>15.48</v>
      </c>
      <c r="G36" s="69">
        <v>19.27</v>
      </c>
      <c r="H36" s="69">
        <v>23.29</v>
      </c>
      <c r="I36" s="69">
        <v>27.56</v>
      </c>
      <c r="J36" s="69">
        <v>32.1</v>
      </c>
      <c r="K36" s="70">
        <v>36.9</v>
      </c>
    </row>
    <row r="37" spans="1:11">
      <c r="A37" s="68">
        <f t="shared" si="0"/>
        <v>46</v>
      </c>
      <c r="B37" s="69">
        <v>3.43</v>
      </c>
      <c r="C37" s="69">
        <v>6.76</v>
      </c>
      <c r="D37" s="69">
        <v>10.3</v>
      </c>
      <c r="E37" s="69">
        <v>14.06</v>
      </c>
      <c r="F37" s="69">
        <v>18.04</v>
      </c>
      <c r="G37" s="69">
        <v>22.26</v>
      </c>
      <c r="H37" s="69">
        <v>26.75</v>
      </c>
      <c r="I37" s="69">
        <v>31.51</v>
      </c>
      <c r="J37" s="69">
        <v>36.54</v>
      </c>
      <c r="K37" s="70">
        <v>41.86</v>
      </c>
    </row>
    <row r="38" spans="1:11">
      <c r="A38" s="68">
        <f t="shared" si="0"/>
        <v>47</v>
      </c>
      <c r="B38" s="69">
        <v>3.85</v>
      </c>
      <c r="C38" s="69">
        <v>7.57</v>
      </c>
      <c r="D38" s="69">
        <v>11.52</v>
      </c>
      <c r="E38" s="69">
        <v>15.7</v>
      </c>
      <c r="F38" s="69">
        <v>20.13</v>
      </c>
      <c r="G38" s="69">
        <v>24.84</v>
      </c>
      <c r="H38" s="69">
        <v>29.83</v>
      </c>
      <c r="I38" s="69">
        <v>35.11</v>
      </c>
      <c r="J38" s="69">
        <v>40.68</v>
      </c>
      <c r="K38" s="70">
        <v>46.54</v>
      </c>
    </row>
    <row r="39" spans="1:11">
      <c r="A39" s="68">
        <f t="shared" si="0"/>
        <v>48</v>
      </c>
      <c r="B39" s="69">
        <v>4.3</v>
      </c>
      <c r="C39" s="69">
        <v>8.4499999999999993</v>
      </c>
      <c r="D39" s="69">
        <v>12.83</v>
      </c>
      <c r="E39" s="69">
        <v>17.48</v>
      </c>
      <c r="F39" s="69">
        <v>22.43</v>
      </c>
      <c r="G39" s="69">
        <v>27.66</v>
      </c>
      <c r="H39" s="69">
        <v>33.200000000000003</v>
      </c>
      <c r="I39" s="69">
        <v>39.04</v>
      </c>
      <c r="J39" s="69">
        <v>45.18</v>
      </c>
      <c r="K39" s="70">
        <v>51.63</v>
      </c>
    </row>
    <row r="40" spans="1:11">
      <c r="A40" s="68">
        <f t="shared" si="0"/>
        <v>49</v>
      </c>
      <c r="B40" s="69">
        <v>4.78</v>
      </c>
      <c r="C40" s="69">
        <v>9.3800000000000008</v>
      </c>
      <c r="D40" s="69">
        <v>14.27</v>
      </c>
      <c r="E40" s="69">
        <v>19.46</v>
      </c>
      <c r="F40" s="69">
        <v>24.96</v>
      </c>
      <c r="G40" s="69">
        <v>30.77</v>
      </c>
      <c r="H40" s="69">
        <v>36.89</v>
      </c>
      <c r="I40" s="69">
        <v>43.33</v>
      </c>
      <c r="J40" s="69">
        <v>50.09</v>
      </c>
      <c r="K40" s="70">
        <v>57.14</v>
      </c>
    </row>
    <row r="41" spans="1:11">
      <c r="A41" s="68">
        <f t="shared" si="0"/>
        <v>50</v>
      </c>
      <c r="B41" s="69">
        <v>5.3</v>
      </c>
      <c r="C41" s="69">
        <v>10.44</v>
      </c>
      <c r="D41" s="69">
        <v>15.91</v>
      </c>
      <c r="E41" s="69">
        <v>21.68</v>
      </c>
      <c r="F41" s="69">
        <v>27.78</v>
      </c>
      <c r="G41" s="69">
        <v>34.200000000000003</v>
      </c>
      <c r="H41" s="69">
        <v>40.96</v>
      </c>
      <c r="I41" s="69">
        <v>48.03</v>
      </c>
      <c r="J41" s="69">
        <v>55.42</v>
      </c>
      <c r="K41" s="70">
        <v>63.08</v>
      </c>
    </row>
    <row r="42" spans="1:11">
      <c r="A42" s="68">
        <f t="shared" si="0"/>
        <v>51</v>
      </c>
      <c r="B42" s="69">
        <v>5.98</v>
      </c>
      <c r="C42" s="69">
        <v>11.73</v>
      </c>
      <c r="D42" s="69">
        <v>17.79</v>
      </c>
      <c r="E42" s="69">
        <v>24.19</v>
      </c>
      <c r="F42" s="69">
        <v>30.93</v>
      </c>
      <c r="G42" s="69">
        <v>38.01</v>
      </c>
      <c r="H42" s="69">
        <v>45.42</v>
      </c>
      <c r="I42" s="69">
        <v>53.15</v>
      </c>
      <c r="J42" s="69">
        <v>61.17</v>
      </c>
      <c r="K42" s="70">
        <v>69.45</v>
      </c>
    </row>
    <row r="43" spans="1:11">
      <c r="A43" s="68">
        <f t="shared" si="0"/>
        <v>52</v>
      </c>
      <c r="B43" s="69">
        <v>6.62</v>
      </c>
      <c r="C43" s="69">
        <v>13</v>
      </c>
      <c r="D43" s="69">
        <v>19.71</v>
      </c>
      <c r="E43" s="69">
        <v>26.78</v>
      </c>
      <c r="F43" s="69">
        <v>34.21</v>
      </c>
      <c r="G43" s="69">
        <v>41.97</v>
      </c>
      <c r="H43" s="69">
        <v>50.06</v>
      </c>
      <c r="I43" s="69">
        <v>58.45</v>
      </c>
      <c r="J43" s="69">
        <v>67.099999999999994</v>
      </c>
      <c r="K43" s="70">
        <v>76.02</v>
      </c>
    </row>
    <row r="44" spans="1:11">
      <c r="A44" s="68">
        <f t="shared" si="0"/>
        <v>53</v>
      </c>
      <c r="B44" s="69">
        <v>7.36</v>
      </c>
      <c r="C44" s="69">
        <v>14.41</v>
      </c>
      <c r="D44" s="69">
        <v>21.83</v>
      </c>
      <c r="E44" s="69">
        <v>29.62</v>
      </c>
      <c r="F44" s="69">
        <v>37.75</v>
      </c>
      <c r="G44" s="69">
        <v>46.22</v>
      </c>
      <c r="H44" s="69">
        <v>54.98</v>
      </c>
      <c r="I44" s="69">
        <v>64.03</v>
      </c>
      <c r="J44" s="69">
        <v>73.34</v>
      </c>
      <c r="K44" s="70">
        <v>82.94</v>
      </c>
    </row>
    <row r="45" spans="1:11">
      <c r="A45" s="68">
        <f t="shared" si="0"/>
        <v>54</v>
      </c>
      <c r="B45" s="69">
        <v>8.14</v>
      </c>
      <c r="C45" s="69">
        <v>15.92</v>
      </c>
      <c r="D45" s="69">
        <v>24.09</v>
      </c>
      <c r="E45" s="69">
        <v>32.619999999999997</v>
      </c>
      <c r="F45" s="69">
        <v>41.47</v>
      </c>
      <c r="G45" s="69">
        <v>50.64</v>
      </c>
      <c r="H45" s="69">
        <v>60.08</v>
      </c>
      <c r="I45" s="69">
        <v>69.8</v>
      </c>
      <c r="J45" s="69">
        <v>79.819999999999993</v>
      </c>
      <c r="K45" s="70">
        <v>90.17</v>
      </c>
    </row>
    <row r="46" spans="1:11">
      <c r="A46" s="68">
        <f t="shared" si="0"/>
        <v>55</v>
      </c>
      <c r="B46" s="69">
        <v>8.9700000000000006</v>
      </c>
      <c r="C46" s="69">
        <v>17.54</v>
      </c>
      <c r="D46" s="69">
        <v>26.47</v>
      </c>
      <c r="E46" s="69">
        <v>35.74</v>
      </c>
      <c r="F46" s="69">
        <v>45.32</v>
      </c>
      <c r="G46" s="69">
        <v>55.17</v>
      </c>
      <c r="H46" s="69">
        <v>65.31</v>
      </c>
      <c r="I46" s="69">
        <v>75.77</v>
      </c>
      <c r="J46" s="69">
        <v>86.57</v>
      </c>
      <c r="K46" s="70">
        <v>97.76</v>
      </c>
    </row>
    <row r="47" spans="1:11">
      <c r="A47" s="68">
        <f t="shared" si="0"/>
        <v>56</v>
      </c>
      <c r="B47" s="69">
        <v>9.86</v>
      </c>
      <c r="C47" s="69">
        <v>19.22</v>
      </c>
      <c r="D47" s="69">
        <v>28.91</v>
      </c>
      <c r="E47" s="69">
        <v>38.909999999999997</v>
      </c>
      <c r="F47" s="69">
        <v>49.19</v>
      </c>
      <c r="G47" s="69">
        <v>59.76</v>
      </c>
      <c r="H47" s="69">
        <v>70.66</v>
      </c>
      <c r="I47" s="69">
        <v>81.94</v>
      </c>
      <c r="J47" s="69">
        <v>93.63</v>
      </c>
      <c r="K47" s="70"/>
    </row>
    <row r="48" spans="1:11">
      <c r="A48" s="68">
        <f t="shared" si="0"/>
        <v>57</v>
      </c>
      <c r="B48" s="69">
        <v>10.73</v>
      </c>
      <c r="C48" s="69">
        <v>20.86</v>
      </c>
      <c r="D48" s="69">
        <v>31.3</v>
      </c>
      <c r="E48" s="69">
        <v>42.04</v>
      </c>
      <c r="F48" s="69">
        <v>53.04</v>
      </c>
      <c r="G48" s="69">
        <v>64.41</v>
      </c>
      <c r="H48" s="69">
        <v>76.180000000000007</v>
      </c>
      <c r="I48" s="69">
        <v>88.39</v>
      </c>
      <c r="J48" s="69"/>
      <c r="K48" s="70"/>
    </row>
    <row r="49" spans="1:11">
      <c r="A49" s="68">
        <f t="shared" si="0"/>
        <v>58</v>
      </c>
      <c r="B49" s="69">
        <v>11.58</v>
      </c>
      <c r="C49" s="69">
        <v>11.58</v>
      </c>
      <c r="D49" s="69">
        <v>33.630000000000003</v>
      </c>
      <c r="E49" s="69">
        <v>45.13</v>
      </c>
      <c r="F49" s="69">
        <v>56.99</v>
      </c>
      <c r="G49" s="69">
        <v>69.290000000000006</v>
      </c>
      <c r="H49" s="69">
        <v>82.05</v>
      </c>
      <c r="I49" s="69"/>
      <c r="J49" s="69"/>
      <c r="K49" s="70"/>
    </row>
    <row r="50" spans="1:11">
      <c r="A50" s="68">
        <f t="shared" si="0"/>
        <v>59</v>
      </c>
      <c r="B50" s="69">
        <v>12.4</v>
      </c>
      <c r="C50" s="69">
        <v>24.05</v>
      </c>
      <c r="D50" s="69">
        <v>36.04</v>
      </c>
      <c r="E50" s="69">
        <v>48.44</v>
      </c>
      <c r="F50" s="69">
        <v>61.29</v>
      </c>
      <c r="G50" s="69">
        <v>74.650000000000006</v>
      </c>
      <c r="H50" s="69"/>
      <c r="I50" s="69"/>
      <c r="J50" s="69"/>
      <c r="K50" s="70"/>
    </row>
    <row r="51" spans="1:11">
      <c r="A51" s="68">
        <f t="shared" si="0"/>
        <v>60</v>
      </c>
      <c r="B51" s="69">
        <v>13.29</v>
      </c>
      <c r="C51" s="69">
        <v>25.81</v>
      </c>
      <c r="D51" s="69">
        <v>38.78</v>
      </c>
      <c r="E51" s="69">
        <v>52.24</v>
      </c>
      <c r="F51" s="69">
        <v>66.25</v>
      </c>
      <c r="G51" s="69"/>
      <c r="H51" s="69"/>
      <c r="I51" s="69"/>
      <c r="J51" s="69"/>
      <c r="K51" s="70"/>
    </row>
  </sheetData>
  <sheetProtection algorithmName="SHA-512" hashValue="J2MZUw/8z3GhVEvAadCJrnk+z9tB/X8J+bnoef1W8/yPwOVD7kZXbCyR3YRt6n0ELnL218cBFj0dmWf6ShlpDQ==" saltValue="Q2ggufrcfGpWc+KiwG2uJw==" spinCount="100000" sheet="1" objects="1" scenarios="1"/>
  <mergeCells count="4">
    <mergeCell ref="B1:K1"/>
    <mergeCell ref="B3:E3"/>
    <mergeCell ref="B4:D4"/>
    <mergeCell ref="B5:D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Semakan</vt:lpstr>
      <vt:lpstr>Tble-3.99% + Caj Ang 2.% </vt:lpstr>
      <vt:lpstr>Table-3.99%</vt:lpstr>
      <vt:lpstr>Takaful</vt:lpstr>
      <vt:lpstr>Semakan!Print_Area</vt:lpstr>
      <vt:lpstr>products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User</cp:lastModifiedBy>
  <cp:lastPrinted>2021-04-19T04:07:05Z</cp:lastPrinted>
  <dcterms:created xsi:type="dcterms:W3CDTF">2015-05-05T03:55:00Z</dcterms:created>
  <dcterms:modified xsi:type="dcterms:W3CDTF">2022-06-23T07:14:40Z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1033-10.2.0.7516</vt:lpwstr>
  </property>
</Properties>
</file>